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yt Dejvická 34, b.j. 9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Byt Dejvická 34, b.j. 9'!$C$152:$K$2158</definedName>
    <definedName name="_xlnm.Print_Area" localSheetId="1">'02 - Byt Dejvická 34, b.j. 9'!$C$4:$J$76,'02 - Byt Dejvická 34, b.j. 9'!$C$82:$J$134,'02 - Byt Dejvická 34, b.j. 9'!$C$140:$J$2158</definedName>
    <definedName name="_xlnm.Print_Titles" localSheetId="1">'02 - Byt Dejvická 34, b.j. 9'!$152:$152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58"/>
  <c r="BH2158"/>
  <c r="BG2158"/>
  <c r="BE2158"/>
  <c r="T2158"/>
  <c r="T2157"/>
  <c r="R2158"/>
  <c r="R2157"/>
  <c r="P2158"/>
  <c r="P2157"/>
  <c r="BI2156"/>
  <c r="BH2156"/>
  <c r="BG2156"/>
  <c r="BE2156"/>
  <c r="T2156"/>
  <c r="T2155"/>
  <c r="T2154"/>
  <c r="R2156"/>
  <c r="R2155"/>
  <c r="R2154"/>
  <c r="P2156"/>
  <c r="P2155"/>
  <c r="BI2153"/>
  <c r="BH2153"/>
  <c r="BG2153"/>
  <c r="BE2153"/>
  <c r="T2153"/>
  <c r="R2153"/>
  <c r="P2153"/>
  <c r="BI2152"/>
  <c r="BH2152"/>
  <c r="BG2152"/>
  <c r="BE2152"/>
  <c r="T2152"/>
  <c r="R2152"/>
  <c r="P2152"/>
  <c r="BI2151"/>
  <c r="BH2151"/>
  <c r="BG2151"/>
  <c r="BE2151"/>
  <c r="T2151"/>
  <c r="R2151"/>
  <c r="P2151"/>
  <c r="BI2148"/>
  <c r="BH2148"/>
  <c r="BG2148"/>
  <c r="BE2148"/>
  <c r="T2148"/>
  <c r="T2147"/>
  <c r="R2148"/>
  <c r="R2147"/>
  <c r="P2148"/>
  <c r="P2147"/>
  <c r="BI2146"/>
  <c r="BH2146"/>
  <c r="BG2146"/>
  <c r="BE2146"/>
  <c r="T2146"/>
  <c r="R2146"/>
  <c r="P2146"/>
  <c r="BI2145"/>
  <c r="BH2145"/>
  <c r="BG2145"/>
  <c r="BE2145"/>
  <c r="T2145"/>
  <c r="R2145"/>
  <c r="P2145"/>
  <c r="BI2144"/>
  <c r="BH2144"/>
  <c r="BG2144"/>
  <c r="BE2144"/>
  <c r="T2144"/>
  <c r="R2144"/>
  <c r="P2144"/>
  <c r="BI2142"/>
  <c r="BH2142"/>
  <c r="BG2142"/>
  <c r="BE2142"/>
  <c r="T2142"/>
  <c r="R2142"/>
  <c r="P2142"/>
  <c r="BI2140"/>
  <c r="BH2140"/>
  <c r="BG2140"/>
  <c r="BE2140"/>
  <c r="T2140"/>
  <c r="R2140"/>
  <c r="P2140"/>
  <c r="BI2113"/>
  <c r="BH2113"/>
  <c r="BG2113"/>
  <c r="BE2113"/>
  <c r="T2113"/>
  <c r="R2113"/>
  <c r="P2113"/>
  <c r="BI2063"/>
  <c r="BH2063"/>
  <c r="BG2063"/>
  <c r="BE2063"/>
  <c r="T2063"/>
  <c r="R2063"/>
  <c r="P2063"/>
  <c r="BI2013"/>
  <c r="BH2013"/>
  <c r="BG2013"/>
  <c r="BE2013"/>
  <c r="T2013"/>
  <c r="R2013"/>
  <c r="P2013"/>
  <c r="BI2010"/>
  <c r="BH2010"/>
  <c r="BG2010"/>
  <c r="BE2010"/>
  <c r="T2010"/>
  <c r="R2010"/>
  <c r="P2010"/>
  <c r="BI2008"/>
  <c r="BH2008"/>
  <c r="BG2008"/>
  <c r="BE2008"/>
  <c r="T2008"/>
  <c r="R2008"/>
  <c r="P2008"/>
  <c r="BI2005"/>
  <c r="BH2005"/>
  <c r="BG2005"/>
  <c r="BE2005"/>
  <c r="T2005"/>
  <c r="R2005"/>
  <c r="P2005"/>
  <c r="BI1989"/>
  <c r="BH1989"/>
  <c r="BG1989"/>
  <c r="BE1989"/>
  <c r="T1989"/>
  <c r="R1989"/>
  <c r="P1989"/>
  <c r="BI1939"/>
  <c r="BH1939"/>
  <c r="BG1939"/>
  <c r="BE1939"/>
  <c r="T1939"/>
  <c r="R1939"/>
  <c r="P1939"/>
  <c r="BI1889"/>
  <c r="BH1889"/>
  <c r="BG1889"/>
  <c r="BE1889"/>
  <c r="T1889"/>
  <c r="R1889"/>
  <c r="P1889"/>
  <c r="BI1839"/>
  <c r="BH1839"/>
  <c r="BG1839"/>
  <c r="BE1839"/>
  <c r="T1839"/>
  <c r="R1839"/>
  <c r="P1839"/>
  <c r="BI1789"/>
  <c r="BH1789"/>
  <c r="BG1789"/>
  <c r="BE1789"/>
  <c r="T1789"/>
  <c r="R1789"/>
  <c r="P1789"/>
  <c r="BI1786"/>
  <c r="BH1786"/>
  <c r="BG1786"/>
  <c r="BE1786"/>
  <c r="T1786"/>
  <c r="R1786"/>
  <c r="P1786"/>
  <c r="BI1784"/>
  <c r="BH1784"/>
  <c r="BG1784"/>
  <c r="BE1784"/>
  <c r="T1784"/>
  <c r="R1784"/>
  <c r="P1784"/>
  <c r="BI1756"/>
  <c r="BH1756"/>
  <c r="BG1756"/>
  <c r="BE1756"/>
  <c r="T1756"/>
  <c r="R1756"/>
  <c r="P1756"/>
  <c r="BI1728"/>
  <c r="BH1728"/>
  <c r="BG1728"/>
  <c r="BE1728"/>
  <c r="T1728"/>
  <c r="R1728"/>
  <c r="P1728"/>
  <c r="BI1700"/>
  <c r="BH1700"/>
  <c r="BG1700"/>
  <c r="BE1700"/>
  <c r="T1700"/>
  <c r="R1700"/>
  <c r="P1700"/>
  <c r="BI1672"/>
  <c r="BH1672"/>
  <c r="BG1672"/>
  <c r="BE1672"/>
  <c r="T1672"/>
  <c r="R1672"/>
  <c r="P1672"/>
  <c r="BI1652"/>
  <c r="BH1652"/>
  <c r="BG1652"/>
  <c r="BE1652"/>
  <c r="T1652"/>
  <c r="R1652"/>
  <c r="P1652"/>
  <c r="BI1620"/>
  <c r="BH1620"/>
  <c r="BG1620"/>
  <c r="BE1620"/>
  <c r="T1620"/>
  <c r="R1620"/>
  <c r="P1620"/>
  <c r="BI1592"/>
  <c r="BH1592"/>
  <c r="BG1592"/>
  <c r="BE1592"/>
  <c r="T1592"/>
  <c r="R1592"/>
  <c r="P1592"/>
  <c r="BI1564"/>
  <c r="BH1564"/>
  <c r="BG1564"/>
  <c r="BE1564"/>
  <c r="T1564"/>
  <c r="R1564"/>
  <c r="P1564"/>
  <c r="BI1550"/>
  <c r="BH1550"/>
  <c r="BG1550"/>
  <c r="BE1550"/>
  <c r="T1550"/>
  <c r="R1550"/>
  <c r="P1550"/>
  <c r="BI1547"/>
  <c r="BH1547"/>
  <c r="BG1547"/>
  <c r="BE1547"/>
  <c r="T1547"/>
  <c r="R1547"/>
  <c r="P1547"/>
  <c r="BI1545"/>
  <c r="BH1545"/>
  <c r="BG1545"/>
  <c r="BE1545"/>
  <c r="T1545"/>
  <c r="R1545"/>
  <c r="P1545"/>
  <c r="BI1544"/>
  <c r="BH1544"/>
  <c r="BG1544"/>
  <c r="BE1544"/>
  <c r="T1544"/>
  <c r="R1544"/>
  <c r="P1544"/>
  <c r="BI1543"/>
  <c r="BH1543"/>
  <c r="BG1543"/>
  <c r="BE1543"/>
  <c r="T1543"/>
  <c r="R1543"/>
  <c r="P1543"/>
  <c r="BI1541"/>
  <c r="BH1541"/>
  <c r="BG1541"/>
  <c r="BE1541"/>
  <c r="T1541"/>
  <c r="R1541"/>
  <c r="P1541"/>
  <c r="BI1533"/>
  <c r="BH1533"/>
  <c r="BG1533"/>
  <c r="BE1533"/>
  <c r="T1533"/>
  <c r="R1533"/>
  <c r="P1533"/>
  <c r="BI1530"/>
  <c r="BH1530"/>
  <c r="BG1530"/>
  <c r="BE1530"/>
  <c r="T1530"/>
  <c r="R1530"/>
  <c r="P1530"/>
  <c r="BI1522"/>
  <c r="BH1522"/>
  <c r="BG1522"/>
  <c r="BE1522"/>
  <c r="T1522"/>
  <c r="R1522"/>
  <c r="P1522"/>
  <c r="BI1518"/>
  <c r="BH1518"/>
  <c r="BG1518"/>
  <c r="BE1518"/>
  <c r="T1518"/>
  <c r="R1518"/>
  <c r="P1518"/>
  <c r="BI1517"/>
  <c r="BH1517"/>
  <c r="BG1517"/>
  <c r="BE1517"/>
  <c r="T1517"/>
  <c r="R1517"/>
  <c r="P1517"/>
  <c r="BI1511"/>
  <c r="BH1511"/>
  <c r="BG1511"/>
  <c r="BE1511"/>
  <c r="T1511"/>
  <c r="R1511"/>
  <c r="P1511"/>
  <c r="BI1509"/>
  <c r="BH1509"/>
  <c r="BG1509"/>
  <c r="BE1509"/>
  <c r="T1509"/>
  <c r="R1509"/>
  <c r="P1509"/>
  <c r="BI1502"/>
  <c r="BH1502"/>
  <c r="BG1502"/>
  <c r="BE1502"/>
  <c r="T1502"/>
  <c r="R1502"/>
  <c r="P1502"/>
  <c r="BI1498"/>
  <c r="BH1498"/>
  <c r="BG1498"/>
  <c r="BE1498"/>
  <c r="T1498"/>
  <c r="R1498"/>
  <c r="P1498"/>
  <c r="BI1495"/>
  <c r="BH1495"/>
  <c r="BG1495"/>
  <c r="BE1495"/>
  <c r="T1495"/>
  <c r="R1495"/>
  <c r="P1495"/>
  <c r="BI1493"/>
  <c r="BH1493"/>
  <c r="BG1493"/>
  <c r="BE1493"/>
  <c r="T1493"/>
  <c r="R1493"/>
  <c r="P1493"/>
  <c r="BI1489"/>
  <c r="BH1489"/>
  <c r="BG1489"/>
  <c r="BE1489"/>
  <c r="T1489"/>
  <c r="R1489"/>
  <c r="P1489"/>
  <c r="BI1488"/>
  <c r="BH1488"/>
  <c r="BG1488"/>
  <c r="BE1488"/>
  <c r="T1488"/>
  <c r="R1488"/>
  <c r="P1488"/>
  <c r="BI1480"/>
  <c r="BH1480"/>
  <c r="BG1480"/>
  <c r="BE1480"/>
  <c r="T1480"/>
  <c r="R1480"/>
  <c r="P1480"/>
  <c r="BI1474"/>
  <c r="BH1474"/>
  <c r="BG1474"/>
  <c r="BE1474"/>
  <c r="T1474"/>
  <c r="R1474"/>
  <c r="P1474"/>
  <c r="BI1466"/>
  <c r="BH1466"/>
  <c r="BG1466"/>
  <c r="BE1466"/>
  <c r="T1466"/>
  <c r="R1466"/>
  <c r="P1466"/>
  <c r="BI1460"/>
  <c r="BH1460"/>
  <c r="BG1460"/>
  <c r="BE1460"/>
  <c r="T1460"/>
  <c r="R1460"/>
  <c r="P1460"/>
  <c r="BI1454"/>
  <c r="BH1454"/>
  <c r="BG1454"/>
  <c r="BE1454"/>
  <c r="T1454"/>
  <c r="R1454"/>
  <c r="P1454"/>
  <c r="BI1446"/>
  <c r="BH1446"/>
  <c r="BG1446"/>
  <c r="BE1446"/>
  <c r="T1446"/>
  <c r="R1446"/>
  <c r="P1446"/>
  <c r="BI1438"/>
  <c r="BH1438"/>
  <c r="BG1438"/>
  <c r="BE1438"/>
  <c r="T1438"/>
  <c r="R1438"/>
  <c r="P1438"/>
  <c r="BI1436"/>
  <c r="BH1436"/>
  <c r="BG1436"/>
  <c r="BE1436"/>
  <c r="T1436"/>
  <c r="R1436"/>
  <c r="P1436"/>
  <c r="BI1435"/>
  <c r="BH1435"/>
  <c r="BG1435"/>
  <c r="BE1435"/>
  <c r="T1435"/>
  <c r="R1435"/>
  <c r="P1435"/>
  <c r="BI1434"/>
  <c r="BH1434"/>
  <c r="BG1434"/>
  <c r="BE1434"/>
  <c r="T1434"/>
  <c r="R1434"/>
  <c r="P1434"/>
  <c r="BI1422"/>
  <c r="BH1422"/>
  <c r="BG1422"/>
  <c r="BE1422"/>
  <c r="T1422"/>
  <c r="R1422"/>
  <c r="P1422"/>
  <c r="BI1414"/>
  <c r="BH1414"/>
  <c r="BG1414"/>
  <c r="BE1414"/>
  <c r="T1414"/>
  <c r="R1414"/>
  <c r="P1414"/>
  <c r="BI1412"/>
  <c r="BH1412"/>
  <c r="BG1412"/>
  <c r="BE1412"/>
  <c r="T1412"/>
  <c r="R1412"/>
  <c r="P1412"/>
  <c r="BI1400"/>
  <c r="BH1400"/>
  <c r="BG1400"/>
  <c r="BE1400"/>
  <c r="T1400"/>
  <c r="R1400"/>
  <c r="P1400"/>
  <c r="BI1390"/>
  <c r="BH1390"/>
  <c r="BG1390"/>
  <c r="BE1390"/>
  <c r="T1390"/>
  <c r="R1390"/>
  <c r="P1390"/>
  <c r="BI1378"/>
  <c r="BH1378"/>
  <c r="BG1378"/>
  <c r="BE1378"/>
  <c r="T1378"/>
  <c r="R1378"/>
  <c r="P1378"/>
  <c r="BI1366"/>
  <c r="BH1366"/>
  <c r="BG1366"/>
  <c r="BE1366"/>
  <c r="T1366"/>
  <c r="R1366"/>
  <c r="P1366"/>
  <c r="BI1354"/>
  <c r="BH1354"/>
  <c r="BG1354"/>
  <c r="BE1354"/>
  <c r="T1354"/>
  <c r="R1354"/>
  <c r="P1354"/>
  <c r="BI1344"/>
  <c r="BH1344"/>
  <c r="BG1344"/>
  <c r="BE1344"/>
  <c r="T1344"/>
  <c r="R1344"/>
  <c r="P1344"/>
  <c r="BI1342"/>
  <c r="BH1342"/>
  <c r="BG1342"/>
  <c r="BE1342"/>
  <c r="T1342"/>
  <c r="R1342"/>
  <c r="P1342"/>
  <c r="BI1341"/>
  <c r="BH1341"/>
  <c r="BG1341"/>
  <c r="BE1341"/>
  <c r="T1341"/>
  <c r="R1341"/>
  <c r="P1341"/>
  <c r="BI1340"/>
  <c r="BH1340"/>
  <c r="BG1340"/>
  <c r="BE1340"/>
  <c r="T1340"/>
  <c r="R1340"/>
  <c r="P1340"/>
  <c r="BI1330"/>
  <c r="BH1330"/>
  <c r="BG1330"/>
  <c r="BE1330"/>
  <c r="T1330"/>
  <c r="R1330"/>
  <c r="P1330"/>
  <c r="BI1318"/>
  <c r="BH1318"/>
  <c r="BG1318"/>
  <c r="BE1318"/>
  <c r="T1318"/>
  <c r="R1318"/>
  <c r="P1318"/>
  <c r="BI1307"/>
  <c r="BH1307"/>
  <c r="BG1307"/>
  <c r="BE1307"/>
  <c r="T1307"/>
  <c r="R1307"/>
  <c r="P1307"/>
  <c r="BI1304"/>
  <c r="BH1304"/>
  <c r="BG1304"/>
  <c r="BE1304"/>
  <c r="T1304"/>
  <c r="R1304"/>
  <c r="P1304"/>
  <c r="BI1302"/>
  <c r="BH1302"/>
  <c r="BG1302"/>
  <c r="BE1302"/>
  <c r="T1302"/>
  <c r="R1302"/>
  <c r="P1302"/>
  <c r="BI1301"/>
  <c r="BH1301"/>
  <c r="BG1301"/>
  <c r="BE1301"/>
  <c r="T1301"/>
  <c r="R1301"/>
  <c r="P1301"/>
  <c r="BI1300"/>
  <c r="BH1300"/>
  <c r="BG1300"/>
  <c r="BE1300"/>
  <c r="T1300"/>
  <c r="R1300"/>
  <c r="P1300"/>
  <c r="BI1294"/>
  <c r="BH1294"/>
  <c r="BG1294"/>
  <c r="BE1294"/>
  <c r="T1294"/>
  <c r="R1294"/>
  <c r="P1294"/>
  <c r="BI1288"/>
  <c r="BH1288"/>
  <c r="BG1288"/>
  <c r="BE1288"/>
  <c r="T1288"/>
  <c r="R1288"/>
  <c r="P1288"/>
  <c r="BI1281"/>
  <c r="BH1281"/>
  <c r="BG1281"/>
  <c r="BE1281"/>
  <c r="T1281"/>
  <c r="R1281"/>
  <c r="P1281"/>
  <c r="BI1274"/>
  <c r="BH1274"/>
  <c r="BG1274"/>
  <c r="BE1274"/>
  <c r="T1274"/>
  <c r="R1274"/>
  <c r="P1274"/>
  <c r="BI1268"/>
  <c r="BH1268"/>
  <c r="BG1268"/>
  <c r="BE1268"/>
  <c r="T1268"/>
  <c r="R1268"/>
  <c r="P1268"/>
  <c r="BI1263"/>
  <c r="BH1263"/>
  <c r="BG1263"/>
  <c r="BE1263"/>
  <c r="T1263"/>
  <c r="R1263"/>
  <c r="P1263"/>
  <c r="BI1257"/>
  <c r="BH1257"/>
  <c r="BG1257"/>
  <c r="BE1257"/>
  <c r="T1257"/>
  <c r="R1257"/>
  <c r="P1257"/>
  <c r="BI1251"/>
  <c r="BH1251"/>
  <c r="BG1251"/>
  <c r="BE1251"/>
  <c r="T1251"/>
  <c r="R1251"/>
  <c r="P1251"/>
  <c r="BI1245"/>
  <c r="BH1245"/>
  <c r="BG1245"/>
  <c r="BE1245"/>
  <c r="T1245"/>
  <c r="R1245"/>
  <c r="P1245"/>
  <c r="BI1239"/>
  <c r="BH1239"/>
  <c r="BG1239"/>
  <c r="BE1239"/>
  <c r="T1239"/>
  <c r="R1239"/>
  <c r="P1239"/>
  <c r="BI1237"/>
  <c r="BH1237"/>
  <c r="BG1237"/>
  <c r="BE1237"/>
  <c r="T1237"/>
  <c r="T1236"/>
  <c r="R1237"/>
  <c r="R1236"/>
  <c r="P1237"/>
  <c r="P1236"/>
  <c r="BI1235"/>
  <c r="BH1235"/>
  <c r="BG1235"/>
  <c r="BE1235"/>
  <c r="T1235"/>
  <c r="R1235"/>
  <c r="P1235"/>
  <c r="BI1234"/>
  <c r="BH1234"/>
  <c r="BG1234"/>
  <c r="BE1234"/>
  <c r="T1234"/>
  <c r="R1234"/>
  <c r="P1234"/>
  <c r="BI1233"/>
  <c r="BH1233"/>
  <c r="BG1233"/>
  <c r="BE1233"/>
  <c r="T1233"/>
  <c r="R1233"/>
  <c r="P1233"/>
  <c r="BI1232"/>
  <c r="BH1232"/>
  <c r="BG1232"/>
  <c r="BE1232"/>
  <c r="T1232"/>
  <c r="R1232"/>
  <c r="P1232"/>
  <c r="BI1229"/>
  <c r="BH1229"/>
  <c r="BG1229"/>
  <c r="BE1229"/>
  <c r="T1229"/>
  <c r="R1229"/>
  <c r="P1229"/>
  <c r="BI1227"/>
  <c r="BH1227"/>
  <c r="BG1227"/>
  <c r="BE1227"/>
  <c r="T1227"/>
  <c r="R1227"/>
  <c r="P1227"/>
  <c r="BI1225"/>
  <c r="BH1225"/>
  <c r="BG1225"/>
  <c r="BE1225"/>
  <c r="T1225"/>
  <c r="R1225"/>
  <c r="P1225"/>
  <c r="BI1223"/>
  <c r="BH1223"/>
  <c r="BG1223"/>
  <c r="BE1223"/>
  <c r="T1223"/>
  <c r="R1223"/>
  <c r="P1223"/>
  <c r="BI1221"/>
  <c r="BH1221"/>
  <c r="BG1221"/>
  <c r="BE1221"/>
  <c r="T1221"/>
  <c r="R1221"/>
  <c r="P1221"/>
  <c r="BI1215"/>
  <c r="BH1215"/>
  <c r="BG1215"/>
  <c r="BE1215"/>
  <c r="T1215"/>
  <c r="R1215"/>
  <c r="P1215"/>
  <c r="BI1212"/>
  <c r="BH1212"/>
  <c r="BG1212"/>
  <c r="BE1212"/>
  <c r="T1212"/>
  <c r="R1212"/>
  <c r="P1212"/>
  <c r="BI1210"/>
  <c r="BH1210"/>
  <c r="BG1210"/>
  <c r="BE1210"/>
  <c r="T1210"/>
  <c r="R1210"/>
  <c r="P1210"/>
  <c r="BI1206"/>
  <c r="BH1206"/>
  <c r="BG1206"/>
  <c r="BE1206"/>
  <c r="T1206"/>
  <c r="R1206"/>
  <c r="P1206"/>
  <c r="BI1205"/>
  <c r="BH1205"/>
  <c r="BG1205"/>
  <c r="BE1205"/>
  <c r="T1205"/>
  <c r="R1205"/>
  <c r="P1205"/>
  <c r="BI1204"/>
  <c r="BH1204"/>
  <c r="BG1204"/>
  <c r="BE1204"/>
  <c r="T1204"/>
  <c r="R1204"/>
  <c r="P1204"/>
  <c r="BI1201"/>
  <c r="BH1201"/>
  <c r="BG1201"/>
  <c r="BE1201"/>
  <c r="T1201"/>
  <c r="R1201"/>
  <c r="P1201"/>
  <c r="BI1198"/>
  <c r="BH1198"/>
  <c r="BG1198"/>
  <c r="BE1198"/>
  <c r="T1198"/>
  <c r="R1198"/>
  <c r="P1198"/>
  <c r="BI1196"/>
  <c r="BH1196"/>
  <c r="BG1196"/>
  <c r="BE1196"/>
  <c r="T1196"/>
  <c r="R1196"/>
  <c r="P1196"/>
  <c r="BI1192"/>
  <c r="BH1192"/>
  <c r="BG1192"/>
  <c r="BE1192"/>
  <c r="T1192"/>
  <c r="R1192"/>
  <c r="P1192"/>
  <c r="BI1189"/>
  <c r="BH1189"/>
  <c r="BG1189"/>
  <c r="BE1189"/>
  <c r="T1189"/>
  <c r="R1189"/>
  <c r="P1189"/>
  <c r="BI1186"/>
  <c r="BH1186"/>
  <c r="BG1186"/>
  <c r="BE1186"/>
  <c r="T1186"/>
  <c r="R1186"/>
  <c r="P1186"/>
  <c r="BI1183"/>
  <c r="BH1183"/>
  <c r="BG1183"/>
  <c r="BE1183"/>
  <c r="T1183"/>
  <c r="R1183"/>
  <c r="P1183"/>
  <c r="BI1181"/>
  <c r="BH1181"/>
  <c r="BG1181"/>
  <c r="BE1181"/>
  <c r="T1181"/>
  <c r="R1181"/>
  <c r="P1181"/>
  <c r="BI1180"/>
  <c r="BH1180"/>
  <c r="BG1180"/>
  <c r="BE1180"/>
  <c r="T1180"/>
  <c r="R1180"/>
  <c r="P1180"/>
  <c r="BI1178"/>
  <c r="BH1178"/>
  <c r="BG1178"/>
  <c r="BE1178"/>
  <c r="T1178"/>
  <c r="R1178"/>
  <c r="P1178"/>
  <c r="BI1177"/>
  <c r="BH1177"/>
  <c r="BG1177"/>
  <c r="BE1177"/>
  <c r="T1177"/>
  <c r="R1177"/>
  <c r="P1177"/>
  <c r="BI1174"/>
  <c r="BH1174"/>
  <c r="BG1174"/>
  <c r="BE1174"/>
  <c r="T1174"/>
  <c r="R1174"/>
  <c r="P1174"/>
  <c r="BI1170"/>
  <c r="BH1170"/>
  <c r="BG1170"/>
  <c r="BE1170"/>
  <c r="T1170"/>
  <c r="R1170"/>
  <c r="P1170"/>
  <c r="BI1168"/>
  <c r="BH1168"/>
  <c r="BG1168"/>
  <c r="BE1168"/>
  <c r="T1168"/>
  <c r="R1168"/>
  <c r="P1168"/>
  <c r="BI1167"/>
  <c r="BH1167"/>
  <c r="BG1167"/>
  <c r="BE1167"/>
  <c r="T1167"/>
  <c r="R1167"/>
  <c r="P1167"/>
  <c r="BI1166"/>
  <c r="BH1166"/>
  <c r="BG1166"/>
  <c r="BE1166"/>
  <c r="T1166"/>
  <c r="R1166"/>
  <c r="P1166"/>
  <c r="BI1160"/>
  <c r="BH1160"/>
  <c r="BG1160"/>
  <c r="BE1160"/>
  <c r="T1160"/>
  <c r="R1160"/>
  <c r="P1160"/>
  <c r="BI1154"/>
  <c r="BH1154"/>
  <c r="BG1154"/>
  <c r="BE1154"/>
  <c r="T1154"/>
  <c r="R1154"/>
  <c r="P1154"/>
  <c r="BI1152"/>
  <c r="BH1152"/>
  <c r="BG1152"/>
  <c r="BE1152"/>
  <c r="T1152"/>
  <c r="R1152"/>
  <c r="P1152"/>
  <c r="BI1151"/>
  <c r="BH1151"/>
  <c r="BG1151"/>
  <c r="BE1151"/>
  <c r="T1151"/>
  <c r="R1151"/>
  <c r="P1151"/>
  <c r="BI1150"/>
  <c r="BH1150"/>
  <c r="BG1150"/>
  <c r="BE1150"/>
  <c r="T1150"/>
  <c r="R1150"/>
  <c r="P1150"/>
  <c r="BI1147"/>
  <c r="BH1147"/>
  <c r="BG1147"/>
  <c r="BE1147"/>
  <c r="T1147"/>
  <c r="R1147"/>
  <c r="P1147"/>
  <c r="BI1137"/>
  <c r="BH1137"/>
  <c r="BG1137"/>
  <c r="BE1137"/>
  <c r="T1137"/>
  <c r="R1137"/>
  <c r="P1137"/>
  <c r="BI1127"/>
  <c r="BH1127"/>
  <c r="BG1127"/>
  <c r="BE1127"/>
  <c r="T1127"/>
  <c r="R1127"/>
  <c r="P1127"/>
  <c r="BI1125"/>
  <c r="BH1125"/>
  <c r="BG1125"/>
  <c r="BE1125"/>
  <c r="T1125"/>
  <c r="R1125"/>
  <c r="P1125"/>
  <c r="BI1124"/>
  <c r="BH1124"/>
  <c r="BG1124"/>
  <c r="BE1124"/>
  <c r="T1124"/>
  <c r="R1124"/>
  <c r="P1124"/>
  <c r="BI1123"/>
  <c r="BH1123"/>
  <c r="BG1123"/>
  <c r="BE1123"/>
  <c r="T1123"/>
  <c r="R1123"/>
  <c r="P1123"/>
  <c r="BI1117"/>
  <c r="BH1117"/>
  <c r="BG1117"/>
  <c r="BE1117"/>
  <c r="T1117"/>
  <c r="R1117"/>
  <c r="P1117"/>
  <c r="BI1111"/>
  <c r="BH1111"/>
  <c r="BG1111"/>
  <c r="BE1111"/>
  <c r="T1111"/>
  <c r="R1111"/>
  <c r="P1111"/>
  <c r="BI1109"/>
  <c r="BH1109"/>
  <c r="BG1109"/>
  <c r="BE1109"/>
  <c r="T1109"/>
  <c r="R1109"/>
  <c r="P1109"/>
  <c r="BI1108"/>
  <c r="BH1108"/>
  <c r="BG1108"/>
  <c r="BE1108"/>
  <c r="T1108"/>
  <c r="R1108"/>
  <c r="P1108"/>
  <c r="BI1107"/>
  <c r="BH1107"/>
  <c r="BG1107"/>
  <c r="BE1107"/>
  <c r="T1107"/>
  <c r="R1107"/>
  <c r="P1107"/>
  <c r="BI1105"/>
  <c r="BH1105"/>
  <c r="BG1105"/>
  <c r="BE1105"/>
  <c r="T1105"/>
  <c r="R1105"/>
  <c r="P1105"/>
  <c r="BI1103"/>
  <c r="BH1103"/>
  <c r="BG1103"/>
  <c r="BE1103"/>
  <c r="T1103"/>
  <c r="R1103"/>
  <c r="P1103"/>
  <c r="BI1095"/>
  <c r="BH1095"/>
  <c r="BG1095"/>
  <c r="BE1095"/>
  <c r="T1095"/>
  <c r="R1095"/>
  <c r="P1095"/>
  <c r="BI1094"/>
  <c r="BH1094"/>
  <c r="BG1094"/>
  <c r="BE1094"/>
  <c r="T1094"/>
  <c r="R1094"/>
  <c r="P1094"/>
  <c r="BI1093"/>
  <c r="BH1093"/>
  <c r="BG1093"/>
  <c r="BE1093"/>
  <c r="T1093"/>
  <c r="R1093"/>
  <c r="P1093"/>
  <c r="BI1091"/>
  <c r="BH1091"/>
  <c r="BG1091"/>
  <c r="BE1091"/>
  <c r="T1091"/>
  <c r="R1091"/>
  <c r="P1091"/>
  <c r="BI1090"/>
  <c r="BH1090"/>
  <c r="BG1090"/>
  <c r="BE1090"/>
  <c r="T1090"/>
  <c r="R1090"/>
  <c r="P1090"/>
  <c r="BI1089"/>
  <c r="BH1089"/>
  <c r="BG1089"/>
  <c r="BE1089"/>
  <c r="T1089"/>
  <c r="R1089"/>
  <c r="P1089"/>
  <c r="BI1088"/>
  <c r="BH1088"/>
  <c r="BG1088"/>
  <c r="BE1088"/>
  <c r="T1088"/>
  <c r="R1088"/>
  <c r="P1088"/>
  <c r="BI1086"/>
  <c r="BH1086"/>
  <c r="BG1086"/>
  <c r="BE1086"/>
  <c r="T1086"/>
  <c r="R1086"/>
  <c r="P1086"/>
  <c r="BI1084"/>
  <c r="BH1084"/>
  <c r="BG1084"/>
  <c r="BE1084"/>
  <c r="T1084"/>
  <c r="R1084"/>
  <c r="P1084"/>
  <c r="BI1082"/>
  <c r="BH1082"/>
  <c r="BG1082"/>
  <c r="BE1082"/>
  <c r="T1082"/>
  <c r="R1082"/>
  <c r="P1082"/>
  <c r="BI1080"/>
  <c r="BH1080"/>
  <c r="BG1080"/>
  <c r="BE1080"/>
  <c r="T1080"/>
  <c r="R1080"/>
  <c r="P1080"/>
  <c r="BI1079"/>
  <c r="BH1079"/>
  <c r="BG1079"/>
  <c r="BE1079"/>
  <c r="T1079"/>
  <c r="R1079"/>
  <c r="P1079"/>
  <c r="BI1078"/>
  <c r="BH1078"/>
  <c r="BG1078"/>
  <c r="BE1078"/>
  <c r="T1078"/>
  <c r="R1078"/>
  <c r="P1078"/>
  <c r="BI1077"/>
  <c r="BH1077"/>
  <c r="BG1077"/>
  <c r="BE1077"/>
  <c r="T1077"/>
  <c r="R1077"/>
  <c r="P1077"/>
  <c r="BI1075"/>
  <c r="BH1075"/>
  <c r="BG1075"/>
  <c r="BE1075"/>
  <c r="T1075"/>
  <c r="R1075"/>
  <c r="P1075"/>
  <c r="BI1073"/>
  <c r="BH1073"/>
  <c r="BG1073"/>
  <c r="BE1073"/>
  <c r="T1073"/>
  <c r="R1073"/>
  <c r="P1073"/>
  <c r="BI1071"/>
  <c r="BH1071"/>
  <c r="BG1071"/>
  <c r="BE1071"/>
  <c r="T1071"/>
  <c r="R1071"/>
  <c r="P1071"/>
  <c r="BI1069"/>
  <c r="BH1069"/>
  <c r="BG1069"/>
  <c r="BE1069"/>
  <c r="T1069"/>
  <c r="R1069"/>
  <c r="P1069"/>
  <c r="BI1068"/>
  <c r="BH1068"/>
  <c r="BG1068"/>
  <c r="BE1068"/>
  <c r="T1068"/>
  <c r="R1068"/>
  <c r="P1068"/>
  <c r="BI1067"/>
  <c r="BH1067"/>
  <c r="BG1067"/>
  <c r="BE1067"/>
  <c r="T1067"/>
  <c r="R1067"/>
  <c r="P1067"/>
  <c r="BI1066"/>
  <c r="BH1066"/>
  <c r="BG1066"/>
  <c r="BE1066"/>
  <c r="T1066"/>
  <c r="R1066"/>
  <c r="P1066"/>
  <c r="BI1063"/>
  <c r="BH1063"/>
  <c r="BG1063"/>
  <c r="BE1063"/>
  <c r="T1063"/>
  <c r="R1063"/>
  <c r="P1063"/>
  <c r="BI1061"/>
  <c r="BH1061"/>
  <c r="BG1061"/>
  <c r="BE1061"/>
  <c r="T1061"/>
  <c r="R1061"/>
  <c r="P1061"/>
  <c r="BI1058"/>
  <c r="BH1058"/>
  <c r="BG1058"/>
  <c r="BE1058"/>
  <c r="T1058"/>
  <c r="R1058"/>
  <c r="P1058"/>
  <c r="BI1055"/>
  <c r="BH1055"/>
  <c r="BG1055"/>
  <c r="BE1055"/>
  <c r="T1055"/>
  <c r="R1055"/>
  <c r="P1055"/>
  <c r="BI1054"/>
  <c r="BH1054"/>
  <c r="BG1054"/>
  <c r="BE1054"/>
  <c r="T1054"/>
  <c r="R1054"/>
  <c r="P1054"/>
  <c r="BI1048"/>
  <c r="BH1048"/>
  <c r="BG1048"/>
  <c r="BE1048"/>
  <c r="T1048"/>
  <c r="R1048"/>
  <c r="P1048"/>
  <c r="BI1036"/>
  <c r="BH1036"/>
  <c r="BG1036"/>
  <c r="BE1036"/>
  <c r="T1036"/>
  <c r="R1036"/>
  <c r="P1036"/>
  <c r="BI1028"/>
  <c r="BH1028"/>
  <c r="BG1028"/>
  <c r="BE1028"/>
  <c r="T1028"/>
  <c r="R1028"/>
  <c r="P1028"/>
  <c r="BI1026"/>
  <c r="BH1026"/>
  <c r="BG1026"/>
  <c r="BE1026"/>
  <c r="T1026"/>
  <c r="R1026"/>
  <c r="P1026"/>
  <c r="BI1024"/>
  <c r="BH1024"/>
  <c r="BG1024"/>
  <c r="BE1024"/>
  <c r="T1024"/>
  <c r="R1024"/>
  <c r="P1024"/>
  <c r="BI1022"/>
  <c r="BH1022"/>
  <c r="BG1022"/>
  <c r="BE1022"/>
  <c r="T1022"/>
  <c r="R1022"/>
  <c r="P1022"/>
  <c r="BI1019"/>
  <c r="BH1019"/>
  <c r="BG1019"/>
  <c r="BE1019"/>
  <c r="T1019"/>
  <c r="R1019"/>
  <c r="P1019"/>
  <c r="BI1015"/>
  <c r="BH1015"/>
  <c r="BG1015"/>
  <c r="BE1015"/>
  <c r="T1015"/>
  <c r="R1015"/>
  <c r="P1015"/>
  <c r="BI1012"/>
  <c r="BH1012"/>
  <c r="BG1012"/>
  <c r="BE1012"/>
  <c r="T1012"/>
  <c r="R1012"/>
  <c r="P1012"/>
  <c r="BI1010"/>
  <c r="BH1010"/>
  <c r="BG1010"/>
  <c r="BE1010"/>
  <c r="T1010"/>
  <c r="R1010"/>
  <c r="P1010"/>
  <c r="BI1008"/>
  <c r="BH1008"/>
  <c r="BG1008"/>
  <c r="BE1008"/>
  <c r="T1008"/>
  <c r="R1008"/>
  <c r="P1008"/>
  <c r="BI1006"/>
  <c r="BH1006"/>
  <c r="BG1006"/>
  <c r="BE1006"/>
  <c r="T1006"/>
  <c r="R1006"/>
  <c r="P1006"/>
  <c r="BI1004"/>
  <c r="BH1004"/>
  <c r="BG1004"/>
  <c r="BE1004"/>
  <c r="T1004"/>
  <c r="R1004"/>
  <c r="P1004"/>
  <c r="BI1002"/>
  <c r="BH1002"/>
  <c r="BG1002"/>
  <c r="BE1002"/>
  <c r="T1002"/>
  <c r="R1002"/>
  <c r="P1002"/>
  <c r="BI1001"/>
  <c r="BH1001"/>
  <c r="BG1001"/>
  <c r="BE1001"/>
  <c r="T1001"/>
  <c r="R1001"/>
  <c r="P1001"/>
  <c r="BI998"/>
  <c r="BH998"/>
  <c r="BG998"/>
  <c r="BE998"/>
  <c r="T998"/>
  <c r="R998"/>
  <c r="P998"/>
  <c r="BI995"/>
  <c r="BH995"/>
  <c r="BG995"/>
  <c r="BE995"/>
  <c r="T995"/>
  <c r="R995"/>
  <c r="P995"/>
  <c r="BI992"/>
  <c r="BH992"/>
  <c r="BG992"/>
  <c r="BE992"/>
  <c r="T992"/>
  <c r="R992"/>
  <c r="P992"/>
  <c r="BI990"/>
  <c r="BH990"/>
  <c r="BG990"/>
  <c r="BE990"/>
  <c r="T990"/>
  <c r="R990"/>
  <c r="P990"/>
  <c r="BI978"/>
  <c r="BH978"/>
  <c r="BG978"/>
  <c r="BE978"/>
  <c r="T978"/>
  <c r="R978"/>
  <c r="P978"/>
  <c r="BI962"/>
  <c r="BH962"/>
  <c r="BG962"/>
  <c r="BE962"/>
  <c r="T962"/>
  <c r="R962"/>
  <c r="P962"/>
  <c r="BI946"/>
  <c r="BH946"/>
  <c r="BG946"/>
  <c r="BE946"/>
  <c r="T946"/>
  <c r="R946"/>
  <c r="P946"/>
  <c r="BI940"/>
  <c r="BH940"/>
  <c r="BG940"/>
  <c r="BE940"/>
  <c r="T940"/>
  <c r="R940"/>
  <c r="P940"/>
  <c r="BI934"/>
  <c r="BH934"/>
  <c r="BG934"/>
  <c r="BE934"/>
  <c r="T934"/>
  <c r="R934"/>
  <c r="P934"/>
  <c r="BI932"/>
  <c r="BH932"/>
  <c r="BG932"/>
  <c r="BE932"/>
  <c r="T932"/>
  <c r="R932"/>
  <c r="P932"/>
  <c r="BI931"/>
  <c r="BH931"/>
  <c r="BG931"/>
  <c r="BE931"/>
  <c r="T931"/>
  <c r="R931"/>
  <c r="P931"/>
  <c r="BI928"/>
  <c r="BH928"/>
  <c r="BG928"/>
  <c r="BE928"/>
  <c r="T928"/>
  <c r="R928"/>
  <c r="P928"/>
  <c r="BI914"/>
  <c r="BH914"/>
  <c r="BG914"/>
  <c r="BE914"/>
  <c r="T914"/>
  <c r="R914"/>
  <c r="P914"/>
  <c r="BI912"/>
  <c r="BH912"/>
  <c r="BG912"/>
  <c r="BE912"/>
  <c r="T912"/>
  <c r="R912"/>
  <c r="P912"/>
  <c r="BI909"/>
  <c r="BH909"/>
  <c r="BG909"/>
  <c r="BE909"/>
  <c r="T909"/>
  <c r="R909"/>
  <c r="P909"/>
  <c r="BI908"/>
  <c r="BH908"/>
  <c r="BG908"/>
  <c r="BE908"/>
  <c r="T908"/>
  <c r="R908"/>
  <c r="P908"/>
  <c r="BI907"/>
  <c r="BH907"/>
  <c r="BG907"/>
  <c r="BE907"/>
  <c r="T907"/>
  <c r="R907"/>
  <c r="P907"/>
  <c r="BI906"/>
  <c r="BH906"/>
  <c r="BG906"/>
  <c r="BE906"/>
  <c r="T906"/>
  <c r="R906"/>
  <c r="P906"/>
  <c r="BI903"/>
  <c r="BH903"/>
  <c r="BG903"/>
  <c r="BE903"/>
  <c r="T903"/>
  <c r="R903"/>
  <c r="P903"/>
  <c r="BI899"/>
  <c r="BH899"/>
  <c r="BG899"/>
  <c r="BE899"/>
  <c r="T899"/>
  <c r="R899"/>
  <c r="P899"/>
  <c r="BI895"/>
  <c r="BH895"/>
  <c r="BG895"/>
  <c r="BE895"/>
  <c r="T895"/>
  <c r="R895"/>
  <c r="P895"/>
  <c r="BI891"/>
  <c r="BH891"/>
  <c r="BG891"/>
  <c r="BE891"/>
  <c r="T891"/>
  <c r="R891"/>
  <c r="P891"/>
  <c r="BI889"/>
  <c r="BH889"/>
  <c r="BG889"/>
  <c r="BE889"/>
  <c r="T889"/>
  <c r="R889"/>
  <c r="P889"/>
  <c r="BI887"/>
  <c r="BH887"/>
  <c r="BG887"/>
  <c r="BE887"/>
  <c r="T887"/>
  <c r="R887"/>
  <c r="P887"/>
  <c r="BI873"/>
  <c r="BH873"/>
  <c r="BG873"/>
  <c r="BE873"/>
  <c r="T873"/>
  <c r="R873"/>
  <c r="P873"/>
  <c r="BI859"/>
  <c r="BH859"/>
  <c r="BG859"/>
  <c r="BE859"/>
  <c r="T859"/>
  <c r="R859"/>
  <c r="P859"/>
  <c r="BI845"/>
  <c r="BH845"/>
  <c r="BG845"/>
  <c r="BE845"/>
  <c r="T845"/>
  <c r="R845"/>
  <c r="P845"/>
  <c r="BI844"/>
  <c r="BH844"/>
  <c r="BG844"/>
  <c r="BE844"/>
  <c r="T844"/>
  <c r="R844"/>
  <c r="P844"/>
  <c r="BI842"/>
  <c r="BH842"/>
  <c r="BG842"/>
  <c r="BE842"/>
  <c r="T842"/>
  <c r="R842"/>
  <c r="P842"/>
  <c r="BI841"/>
  <c r="BH841"/>
  <c r="BG841"/>
  <c r="BE841"/>
  <c r="T841"/>
  <c r="R841"/>
  <c r="P841"/>
  <c r="BI840"/>
  <c r="BH840"/>
  <c r="BG840"/>
  <c r="BE840"/>
  <c r="T840"/>
  <c r="R840"/>
  <c r="P840"/>
  <c r="BI839"/>
  <c r="BH839"/>
  <c r="BG839"/>
  <c r="BE839"/>
  <c r="T839"/>
  <c r="R839"/>
  <c r="P839"/>
  <c r="BI838"/>
  <c r="BH838"/>
  <c r="BG838"/>
  <c r="BE838"/>
  <c r="T838"/>
  <c r="R838"/>
  <c r="P838"/>
  <c r="BI836"/>
  <c r="BH836"/>
  <c r="BG836"/>
  <c r="BE836"/>
  <c r="T836"/>
  <c r="R836"/>
  <c r="P836"/>
  <c r="BI834"/>
  <c r="BH834"/>
  <c r="BG834"/>
  <c r="BE834"/>
  <c r="T834"/>
  <c r="R834"/>
  <c r="P834"/>
  <c r="BI832"/>
  <c r="BH832"/>
  <c r="BG832"/>
  <c r="BE832"/>
  <c r="T832"/>
  <c r="R832"/>
  <c r="P832"/>
  <c r="BI829"/>
  <c r="BH829"/>
  <c r="BG829"/>
  <c r="BE829"/>
  <c r="T829"/>
  <c r="R829"/>
  <c r="P829"/>
  <c r="BI826"/>
  <c r="BH826"/>
  <c r="BG826"/>
  <c r="BE826"/>
  <c r="T826"/>
  <c r="R826"/>
  <c r="P826"/>
  <c r="BI820"/>
  <c r="BH820"/>
  <c r="BG820"/>
  <c r="BE820"/>
  <c r="T820"/>
  <c r="R820"/>
  <c r="P820"/>
  <c r="BI818"/>
  <c r="BH818"/>
  <c r="BG818"/>
  <c r="BE818"/>
  <c r="T818"/>
  <c r="R818"/>
  <c r="P818"/>
  <c r="BI815"/>
  <c r="BH815"/>
  <c r="BG815"/>
  <c r="BE815"/>
  <c r="T815"/>
  <c r="R815"/>
  <c r="P815"/>
  <c r="BI789"/>
  <c r="BH789"/>
  <c r="BG789"/>
  <c r="BE789"/>
  <c r="T789"/>
  <c r="R789"/>
  <c r="P789"/>
  <c r="BI769"/>
  <c r="BH769"/>
  <c r="BG769"/>
  <c r="BE769"/>
  <c r="T769"/>
  <c r="R769"/>
  <c r="P769"/>
  <c r="BI767"/>
  <c r="BH767"/>
  <c r="BG767"/>
  <c r="BE767"/>
  <c r="T767"/>
  <c r="R767"/>
  <c r="P767"/>
  <c r="BI766"/>
  <c r="BH766"/>
  <c r="BG766"/>
  <c r="BE766"/>
  <c r="T766"/>
  <c r="R766"/>
  <c r="P766"/>
  <c r="BI764"/>
  <c r="BH764"/>
  <c r="BG764"/>
  <c r="BE764"/>
  <c r="T764"/>
  <c r="R764"/>
  <c r="P764"/>
  <c r="BI762"/>
  <c r="BH762"/>
  <c r="BG762"/>
  <c r="BE762"/>
  <c r="T762"/>
  <c r="R762"/>
  <c r="P762"/>
  <c r="BI760"/>
  <c r="BH760"/>
  <c r="BG760"/>
  <c r="BE760"/>
  <c r="T760"/>
  <c r="R760"/>
  <c r="P760"/>
  <c r="BI758"/>
  <c r="BH758"/>
  <c r="BG758"/>
  <c r="BE758"/>
  <c r="T758"/>
  <c r="R758"/>
  <c r="P758"/>
  <c r="BI755"/>
  <c r="BH755"/>
  <c r="BG755"/>
  <c r="BE755"/>
  <c r="T755"/>
  <c r="R755"/>
  <c r="P755"/>
  <c r="BI752"/>
  <c r="BH752"/>
  <c r="BG752"/>
  <c r="BE752"/>
  <c r="T752"/>
  <c r="R752"/>
  <c r="P752"/>
  <c r="BI749"/>
  <c r="BH749"/>
  <c r="BG749"/>
  <c r="BE749"/>
  <c r="T749"/>
  <c r="R749"/>
  <c r="P749"/>
  <c r="BI748"/>
  <c r="BH748"/>
  <c r="BG748"/>
  <c r="BE748"/>
  <c r="T748"/>
  <c r="R748"/>
  <c r="P748"/>
  <c r="BI747"/>
  <c r="BH747"/>
  <c r="BG747"/>
  <c r="BE747"/>
  <c r="T747"/>
  <c r="R747"/>
  <c r="P747"/>
  <c r="BI745"/>
  <c r="BH745"/>
  <c r="BG745"/>
  <c r="BE745"/>
  <c r="T745"/>
  <c r="R745"/>
  <c r="P745"/>
  <c r="BI744"/>
  <c r="BH744"/>
  <c r="BG744"/>
  <c r="BE744"/>
  <c r="T744"/>
  <c r="R744"/>
  <c r="P744"/>
  <c r="BI743"/>
  <c r="BH743"/>
  <c r="BG743"/>
  <c r="BE743"/>
  <c r="T743"/>
  <c r="R743"/>
  <c r="P743"/>
  <c r="BI742"/>
  <c r="BH742"/>
  <c r="BG742"/>
  <c r="BE742"/>
  <c r="T742"/>
  <c r="R742"/>
  <c r="P742"/>
  <c r="BI741"/>
  <c r="BH741"/>
  <c r="BG741"/>
  <c r="BE741"/>
  <c r="T741"/>
  <c r="R741"/>
  <c r="P741"/>
  <c r="BI736"/>
  <c r="BH736"/>
  <c r="BG736"/>
  <c r="BE736"/>
  <c r="T736"/>
  <c r="R736"/>
  <c r="P736"/>
  <c r="BI735"/>
  <c r="BH735"/>
  <c r="BG735"/>
  <c r="BE735"/>
  <c r="T735"/>
  <c r="R735"/>
  <c r="P735"/>
  <c r="BI732"/>
  <c r="BH732"/>
  <c r="BG732"/>
  <c r="BE732"/>
  <c r="T732"/>
  <c r="R732"/>
  <c r="P732"/>
  <c r="BI729"/>
  <c r="BH729"/>
  <c r="BG729"/>
  <c r="BE729"/>
  <c r="T729"/>
  <c r="R729"/>
  <c r="P729"/>
  <c r="BI726"/>
  <c r="BH726"/>
  <c r="BG726"/>
  <c r="BE726"/>
  <c r="T726"/>
  <c r="R726"/>
  <c r="P726"/>
  <c r="BI725"/>
  <c r="BH725"/>
  <c r="BG725"/>
  <c r="BE725"/>
  <c r="T725"/>
  <c r="R725"/>
  <c r="P725"/>
  <c r="BI723"/>
  <c r="BH723"/>
  <c r="BG723"/>
  <c r="BE723"/>
  <c r="T723"/>
  <c r="R723"/>
  <c r="P723"/>
  <c r="BI722"/>
  <c r="BH722"/>
  <c r="BG722"/>
  <c r="BE722"/>
  <c r="T722"/>
  <c r="R722"/>
  <c r="P722"/>
  <c r="BI721"/>
  <c r="BH721"/>
  <c r="BG721"/>
  <c r="BE721"/>
  <c r="T721"/>
  <c r="R721"/>
  <c r="P721"/>
  <c r="BI720"/>
  <c r="BH720"/>
  <c r="BG720"/>
  <c r="BE720"/>
  <c r="T720"/>
  <c r="R720"/>
  <c r="P720"/>
  <c r="BI717"/>
  <c r="BH717"/>
  <c r="BG717"/>
  <c r="BE717"/>
  <c r="T717"/>
  <c r="R717"/>
  <c r="P717"/>
  <c r="BI716"/>
  <c r="BH716"/>
  <c r="BG716"/>
  <c r="BE716"/>
  <c r="T716"/>
  <c r="R716"/>
  <c r="P716"/>
  <c r="BI715"/>
  <c r="BH715"/>
  <c r="BG715"/>
  <c r="BE715"/>
  <c r="T715"/>
  <c r="R715"/>
  <c r="P715"/>
  <c r="BI713"/>
  <c r="BH713"/>
  <c r="BG713"/>
  <c r="BE713"/>
  <c r="T713"/>
  <c r="R713"/>
  <c r="P713"/>
  <c r="BI712"/>
  <c r="BH712"/>
  <c r="BG712"/>
  <c r="BE712"/>
  <c r="T712"/>
  <c r="R712"/>
  <c r="P712"/>
  <c r="BI711"/>
  <c r="BH711"/>
  <c r="BG711"/>
  <c r="BE711"/>
  <c r="T711"/>
  <c r="R711"/>
  <c r="P711"/>
  <c r="BI709"/>
  <c r="BH709"/>
  <c r="BG709"/>
  <c r="BE709"/>
  <c r="T709"/>
  <c r="R709"/>
  <c r="P709"/>
  <c r="BI707"/>
  <c r="BH707"/>
  <c r="BG707"/>
  <c r="BE707"/>
  <c r="T707"/>
  <c r="R707"/>
  <c r="P707"/>
  <c r="BI705"/>
  <c r="BH705"/>
  <c r="BG705"/>
  <c r="BE705"/>
  <c r="T705"/>
  <c r="R705"/>
  <c r="P705"/>
  <c r="BI703"/>
  <c r="BH703"/>
  <c r="BG703"/>
  <c r="BE703"/>
  <c r="T703"/>
  <c r="R703"/>
  <c r="P703"/>
  <c r="BI701"/>
  <c r="BH701"/>
  <c r="BG701"/>
  <c r="BE701"/>
  <c r="T701"/>
  <c r="R701"/>
  <c r="P701"/>
  <c r="BI699"/>
  <c r="BH699"/>
  <c r="BG699"/>
  <c r="BE699"/>
  <c r="T699"/>
  <c r="R699"/>
  <c r="P699"/>
  <c r="BI697"/>
  <c r="BH697"/>
  <c r="BG697"/>
  <c r="BE697"/>
  <c r="T697"/>
  <c r="R697"/>
  <c r="P697"/>
  <c r="BI695"/>
  <c r="BH695"/>
  <c r="BG695"/>
  <c r="BE695"/>
  <c r="T695"/>
  <c r="R695"/>
  <c r="P695"/>
  <c r="BI694"/>
  <c r="BH694"/>
  <c r="BG694"/>
  <c r="BE694"/>
  <c r="T694"/>
  <c r="R694"/>
  <c r="P694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8"/>
  <c r="BH688"/>
  <c r="BG688"/>
  <c r="BE688"/>
  <c r="T688"/>
  <c r="R688"/>
  <c r="P688"/>
  <c r="BI687"/>
  <c r="BH687"/>
  <c r="BG687"/>
  <c r="BE687"/>
  <c r="T687"/>
  <c r="R687"/>
  <c r="P687"/>
  <c r="BI685"/>
  <c r="BH685"/>
  <c r="BG685"/>
  <c r="BE685"/>
  <c r="T685"/>
  <c r="R685"/>
  <c r="P685"/>
  <c r="BI684"/>
  <c r="BH684"/>
  <c r="BG684"/>
  <c r="BE684"/>
  <c r="T684"/>
  <c r="R684"/>
  <c r="P684"/>
  <c r="BI683"/>
  <c r="BH683"/>
  <c r="BG683"/>
  <c r="BE683"/>
  <c r="T683"/>
  <c r="R683"/>
  <c r="P683"/>
  <c r="BI682"/>
  <c r="BH682"/>
  <c r="BG682"/>
  <c r="BE682"/>
  <c r="T682"/>
  <c r="R682"/>
  <c r="P682"/>
  <c r="BI680"/>
  <c r="BH680"/>
  <c r="BG680"/>
  <c r="BE680"/>
  <c r="T680"/>
  <c r="R680"/>
  <c r="P680"/>
  <c r="BI679"/>
  <c r="BH679"/>
  <c r="BG679"/>
  <c r="BE679"/>
  <c r="T679"/>
  <c r="R679"/>
  <c r="P679"/>
  <c r="BI676"/>
  <c r="BH676"/>
  <c r="BG676"/>
  <c r="BE676"/>
  <c r="T676"/>
  <c r="R676"/>
  <c r="P676"/>
  <c r="BI675"/>
  <c r="BH675"/>
  <c r="BG675"/>
  <c r="BE675"/>
  <c r="T675"/>
  <c r="R675"/>
  <c r="P675"/>
  <c r="BI671"/>
  <c r="BH671"/>
  <c r="BG671"/>
  <c r="BE671"/>
  <c r="T671"/>
  <c r="R671"/>
  <c r="P671"/>
  <c r="BI668"/>
  <c r="BH668"/>
  <c r="BG668"/>
  <c r="BE668"/>
  <c r="T668"/>
  <c r="R668"/>
  <c r="P668"/>
  <c r="BI665"/>
  <c r="BH665"/>
  <c r="BG665"/>
  <c r="BE665"/>
  <c r="T665"/>
  <c r="R665"/>
  <c r="P665"/>
  <c r="BI663"/>
  <c r="BH663"/>
  <c r="BG663"/>
  <c r="BE663"/>
  <c r="T663"/>
  <c r="R663"/>
  <c r="P663"/>
  <c r="BI661"/>
  <c r="BH661"/>
  <c r="BG661"/>
  <c r="BE661"/>
  <c r="T661"/>
  <c r="R661"/>
  <c r="P661"/>
  <c r="BI660"/>
  <c r="BH660"/>
  <c r="BG660"/>
  <c r="BE660"/>
  <c r="T660"/>
  <c r="R660"/>
  <c r="P660"/>
  <c r="BI659"/>
  <c r="BH659"/>
  <c r="BG659"/>
  <c r="BE659"/>
  <c r="T659"/>
  <c r="R659"/>
  <c r="P659"/>
  <c r="BI658"/>
  <c r="BH658"/>
  <c r="BG658"/>
  <c r="BE658"/>
  <c r="T658"/>
  <c r="R658"/>
  <c r="P658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1"/>
  <c r="BH651"/>
  <c r="BG651"/>
  <c r="BE651"/>
  <c r="T651"/>
  <c r="R651"/>
  <c r="P651"/>
  <c r="BI650"/>
  <c r="BH650"/>
  <c r="BG650"/>
  <c r="BE650"/>
  <c r="T650"/>
  <c r="R650"/>
  <c r="P650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3"/>
  <c r="BH643"/>
  <c r="BG643"/>
  <c r="BE643"/>
  <c r="T643"/>
  <c r="R643"/>
  <c r="P643"/>
  <c r="BI642"/>
  <c r="BH642"/>
  <c r="BG642"/>
  <c r="BE642"/>
  <c r="T642"/>
  <c r="R642"/>
  <c r="P642"/>
  <c r="BI640"/>
  <c r="BH640"/>
  <c r="BG640"/>
  <c r="BE640"/>
  <c r="T640"/>
  <c r="R640"/>
  <c r="P640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34"/>
  <c r="BH634"/>
  <c r="BG634"/>
  <c r="BE634"/>
  <c r="T634"/>
  <c r="R634"/>
  <c r="P634"/>
  <c r="BI631"/>
  <c r="BH631"/>
  <c r="BG631"/>
  <c r="BE631"/>
  <c r="T631"/>
  <c r="R631"/>
  <c r="P631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5"/>
  <c r="BH625"/>
  <c r="BG625"/>
  <c r="BE625"/>
  <c r="T625"/>
  <c r="R625"/>
  <c r="P625"/>
  <c r="BI623"/>
  <c r="BH623"/>
  <c r="BG623"/>
  <c r="BE623"/>
  <c r="T623"/>
  <c r="R623"/>
  <c r="P623"/>
  <c r="BI622"/>
  <c r="BH622"/>
  <c r="BG622"/>
  <c r="BE622"/>
  <c r="T622"/>
  <c r="R622"/>
  <c r="P622"/>
  <c r="BI619"/>
  <c r="BH619"/>
  <c r="BG619"/>
  <c r="BE619"/>
  <c r="T619"/>
  <c r="R619"/>
  <c r="P619"/>
  <c r="BI616"/>
  <c r="BH616"/>
  <c r="BG616"/>
  <c r="BE616"/>
  <c r="T616"/>
  <c r="R616"/>
  <c r="P616"/>
  <c r="BI613"/>
  <c r="BH613"/>
  <c r="BG613"/>
  <c r="BE613"/>
  <c r="T613"/>
  <c r="R613"/>
  <c r="P613"/>
  <c r="BI610"/>
  <c r="BH610"/>
  <c r="BG610"/>
  <c r="BE610"/>
  <c r="T610"/>
  <c r="R610"/>
  <c r="P610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601"/>
  <c r="BH601"/>
  <c r="BG601"/>
  <c r="BE601"/>
  <c r="T601"/>
  <c r="R601"/>
  <c r="P601"/>
  <c r="BI600"/>
  <c r="BH600"/>
  <c r="BG600"/>
  <c r="BE600"/>
  <c r="T600"/>
  <c r="R600"/>
  <c r="P600"/>
  <c r="BI598"/>
  <c r="BH598"/>
  <c r="BG598"/>
  <c r="BE598"/>
  <c r="T598"/>
  <c r="R598"/>
  <c r="P598"/>
  <c r="BI590"/>
  <c r="BH590"/>
  <c r="BG590"/>
  <c r="BE590"/>
  <c r="T590"/>
  <c r="R590"/>
  <c r="P590"/>
  <c r="BI587"/>
  <c r="BH587"/>
  <c r="BG587"/>
  <c r="BE587"/>
  <c r="T587"/>
  <c r="R587"/>
  <c r="P587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81"/>
  <c r="BH581"/>
  <c r="BG581"/>
  <c r="BE581"/>
  <c r="T581"/>
  <c r="R581"/>
  <c r="P581"/>
  <c r="BI580"/>
  <c r="BH580"/>
  <c r="BG580"/>
  <c r="BE580"/>
  <c r="T580"/>
  <c r="R580"/>
  <c r="P580"/>
  <c r="BI577"/>
  <c r="BH577"/>
  <c r="BG577"/>
  <c r="BE577"/>
  <c r="T577"/>
  <c r="R577"/>
  <c r="P577"/>
  <c r="BI575"/>
  <c r="BH575"/>
  <c r="BG575"/>
  <c r="BE575"/>
  <c r="T575"/>
  <c r="R575"/>
  <c r="P575"/>
  <c r="BI572"/>
  <c r="BH572"/>
  <c r="BG572"/>
  <c r="BE572"/>
  <c r="T572"/>
  <c r="R572"/>
  <c r="P572"/>
  <c r="BI569"/>
  <c r="BH569"/>
  <c r="BG569"/>
  <c r="BE569"/>
  <c r="T569"/>
  <c r="R569"/>
  <c r="P569"/>
  <c r="BI561"/>
  <c r="BH561"/>
  <c r="BG561"/>
  <c r="BE561"/>
  <c r="T561"/>
  <c r="R561"/>
  <c r="P561"/>
  <c r="BI555"/>
  <c r="BH555"/>
  <c r="BG555"/>
  <c r="BE555"/>
  <c r="T555"/>
  <c r="R555"/>
  <c r="P555"/>
  <c r="BI552"/>
  <c r="BH552"/>
  <c r="BG552"/>
  <c r="BE552"/>
  <c r="T552"/>
  <c r="R552"/>
  <c r="P552"/>
  <c r="BI544"/>
  <c r="BH544"/>
  <c r="BG544"/>
  <c r="BE544"/>
  <c r="T544"/>
  <c r="R544"/>
  <c r="P544"/>
  <c r="BI538"/>
  <c r="BH538"/>
  <c r="BG538"/>
  <c r="BE538"/>
  <c r="T538"/>
  <c r="R538"/>
  <c r="P538"/>
  <c r="BI532"/>
  <c r="BH532"/>
  <c r="BG532"/>
  <c r="BE532"/>
  <c r="T532"/>
  <c r="R532"/>
  <c r="P532"/>
  <c r="BI531"/>
  <c r="BH531"/>
  <c r="BG531"/>
  <c r="BE531"/>
  <c r="T531"/>
  <c r="R531"/>
  <c r="P531"/>
  <c r="BI529"/>
  <c r="BH529"/>
  <c r="BG529"/>
  <c r="BE529"/>
  <c r="T529"/>
  <c r="R529"/>
  <c r="P529"/>
  <c r="BI523"/>
  <c r="BH523"/>
  <c r="BG523"/>
  <c r="BE523"/>
  <c r="T523"/>
  <c r="R523"/>
  <c r="P523"/>
  <c r="BI522"/>
  <c r="BH522"/>
  <c r="BG522"/>
  <c r="BE522"/>
  <c r="T522"/>
  <c r="R522"/>
  <c r="P522"/>
  <c r="BI519"/>
  <c r="BH519"/>
  <c r="BG519"/>
  <c r="BE519"/>
  <c r="T519"/>
  <c r="R519"/>
  <c r="P519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3"/>
  <c r="BH513"/>
  <c r="BG513"/>
  <c r="BE513"/>
  <c r="T513"/>
  <c r="R513"/>
  <c r="P513"/>
  <c r="BI510"/>
  <c r="BH510"/>
  <c r="BG510"/>
  <c r="BE510"/>
  <c r="T510"/>
  <c r="R510"/>
  <c r="P510"/>
  <c r="BI508"/>
  <c r="BH508"/>
  <c r="BG508"/>
  <c r="BE508"/>
  <c r="T508"/>
  <c r="R508"/>
  <c r="P508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8"/>
  <c r="BH488"/>
  <c r="BG488"/>
  <c r="BE488"/>
  <c r="T488"/>
  <c r="R488"/>
  <c r="P488"/>
  <c r="BI485"/>
  <c r="BH485"/>
  <c r="BG485"/>
  <c r="BE485"/>
  <c r="T485"/>
  <c r="R485"/>
  <c r="P485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72"/>
  <c r="BH472"/>
  <c r="BG472"/>
  <c r="BE472"/>
  <c r="T472"/>
  <c r="R472"/>
  <c r="P472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6"/>
  <c r="BH456"/>
  <c r="BG456"/>
  <c r="BE456"/>
  <c r="T456"/>
  <c r="R456"/>
  <c r="P456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7"/>
  <c r="BH447"/>
  <c r="BG447"/>
  <c r="BE447"/>
  <c r="T447"/>
  <c r="R447"/>
  <c r="P447"/>
  <c r="BI438"/>
  <c r="BH438"/>
  <c r="BG438"/>
  <c r="BE438"/>
  <c r="T438"/>
  <c r="R438"/>
  <c r="P438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7"/>
  <c r="BH427"/>
  <c r="BG427"/>
  <c r="BE427"/>
  <c r="T427"/>
  <c r="R427"/>
  <c r="P427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09"/>
  <c r="BH409"/>
  <c r="BG409"/>
  <c r="BE409"/>
  <c r="T409"/>
  <c r="R409"/>
  <c r="P409"/>
  <c r="BI406"/>
  <c r="BH406"/>
  <c r="BG406"/>
  <c r="BE406"/>
  <c r="T406"/>
  <c r="R406"/>
  <c r="P406"/>
  <c r="BI394"/>
  <c r="BH394"/>
  <c r="BG394"/>
  <c r="BE394"/>
  <c r="T394"/>
  <c r="R394"/>
  <c r="P394"/>
  <c r="BI391"/>
  <c r="BH391"/>
  <c r="BG391"/>
  <c r="BE391"/>
  <c r="T391"/>
  <c r="R391"/>
  <c r="P391"/>
  <c r="BI390"/>
  <c r="BH390"/>
  <c r="BG390"/>
  <c r="BE390"/>
  <c r="T390"/>
  <c r="R390"/>
  <c r="P390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62"/>
  <c r="BH362"/>
  <c r="BG362"/>
  <c r="BE362"/>
  <c r="T362"/>
  <c r="R362"/>
  <c r="P362"/>
  <c r="BI346"/>
  <c r="BH346"/>
  <c r="BG346"/>
  <c r="BE346"/>
  <c r="T346"/>
  <c r="R346"/>
  <c r="P346"/>
  <c r="BI333"/>
  <c r="BH333"/>
  <c r="BG333"/>
  <c r="BE333"/>
  <c r="T333"/>
  <c r="R333"/>
  <c r="P333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5"/>
  <c r="BH325"/>
  <c r="BG325"/>
  <c r="BE325"/>
  <c r="T325"/>
  <c r="R325"/>
  <c r="P325"/>
  <c r="BI290"/>
  <c r="BH290"/>
  <c r="BG290"/>
  <c r="BE290"/>
  <c r="T290"/>
  <c r="R290"/>
  <c r="P290"/>
  <c r="BI280"/>
  <c r="BH280"/>
  <c r="BG280"/>
  <c r="BE280"/>
  <c r="T280"/>
  <c r="R280"/>
  <c r="P280"/>
  <c r="BI274"/>
  <c r="BH274"/>
  <c r="BG274"/>
  <c r="BE274"/>
  <c r="T274"/>
  <c r="R274"/>
  <c r="P274"/>
  <c r="BI266"/>
  <c r="BH266"/>
  <c r="BG266"/>
  <c r="BE266"/>
  <c r="T266"/>
  <c r="R266"/>
  <c r="P266"/>
  <c r="BI260"/>
  <c r="BH260"/>
  <c r="BG260"/>
  <c r="BE260"/>
  <c r="T260"/>
  <c r="R260"/>
  <c r="P260"/>
  <c r="BI225"/>
  <c r="BH225"/>
  <c r="BG225"/>
  <c r="BE225"/>
  <c r="T225"/>
  <c r="R225"/>
  <c r="P225"/>
  <c r="BI215"/>
  <c r="BH215"/>
  <c r="BG215"/>
  <c r="BE215"/>
  <c r="T215"/>
  <c r="R215"/>
  <c r="P215"/>
  <c r="BI199"/>
  <c r="BH199"/>
  <c r="BG199"/>
  <c r="BE199"/>
  <c r="T199"/>
  <c r="R199"/>
  <c r="P199"/>
  <c r="BI197"/>
  <c r="BH197"/>
  <c r="BG197"/>
  <c r="BE197"/>
  <c r="T197"/>
  <c r="R197"/>
  <c r="P197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5"/>
  <c r="BH165"/>
  <c r="BG165"/>
  <c r="BE165"/>
  <c r="T165"/>
  <c r="R165"/>
  <c r="P165"/>
  <c r="BI159"/>
  <c r="BH159"/>
  <c r="BG159"/>
  <c r="BE159"/>
  <c r="T159"/>
  <c r="R159"/>
  <c r="P159"/>
  <c r="BI156"/>
  <c r="BH156"/>
  <c r="BG156"/>
  <c r="BE156"/>
  <c r="T156"/>
  <c r="R156"/>
  <c r="P156"/>
  <c r="F147"/>
  <c r="E145"/>
  <c r="F89"/>
  <c r="E87"/>
  <c r="J24"/>
  <c r="E24"/>
  <c r="J150"/>
  <c r="J23"/>
  <c r="J21"/>
  <c r="E21"/>
  <c r="J149"/>
  <c r="J20"/>
  <c r="J18"/>
  <c r="E18"/>
  <c r="F150"/>
  <c r="J17"/>
  <c r="J15"/>
  <c r="E15"/>
  <c r="F149"/>
  <c r="J14"/>
  <c r="J12"/>
  <c r="J147"/>
  <c r="E7"/>
  <c r="E143"/>
  <c i="1" r="L90"/>
  <c r="AM90"/>
  <c r="AM89"/>
  <c r="L89"/>
  <c r="AM87"/>
  <c r="L87"/>
  <c r="L85"/>
  <c r="L84"/>
  <c i="2" r="J1839"/>
  <c r="J1620"/>
  <c r="J1511"/>
  <c r="BK1495"/>
  <c r="J1174"/>
  <c r="J658"/>
  <c r="BK625"/>
  <c r="J394"/>
  <c r="BK2146"/>
  <c r="BK2113"/>
  <c r="BK2005"/>
  <c r="J1756"/>
  <c r="BK1592"/>
  <c r="J1543"/>
  <c r="J1466"/>
  <c r="BK1294"/>
  <c r="BK1245"/>
  <c r="BK1204"/>
  <c r="J1180"/>
  <c r="J764"/>
  <c r="J590"/>
  <c r="J418"/>
  <c r="J266"/>
  <c r="J2156"/>
  <c r="BK2151"/>
  <c r="J2144"/>
  <c r="BK2008"/>
  <c r="BK1789"/>
  <c r="J1652"/>
  <c r="BK1547"/>
  <c r="J1530"/>
  <c r="BK1488"/>
  <c r="BK1330"/>
  <c r="J725"/>
  <c r="BK703"/>
  <c r="J683"/>
  <c r="J495"/>
  <c r="BK433"/>
  <c r="BK1502"/>
  <c r="J1422"/>
  <c r="J1318"/>
  <c r="J1206"/>
  <c r="J1186"/>
  <c r="J628"/>
  <c r="BK266"/>
  <c r="BK1446"/>
  <c r="J1378"/>
  <c r="BK764"/>
  <c r="J552"/>
  <c r="J448"/>
  <c r="J1436"/>
  <c r="BK1166"/>
  <c r="J1124"/>
  <c r="BK1111"/>
  <c r="J1107"/>
  <c r="BK1093"/>
  <c r="J701"/>
  <c r="BK587"/>
  <c r="BK448"/>
  <c r="J280"/>
  <c r="BK1307"/>
  <c r="J1237"/>
  <c r="BK1227"/>
  <c r="J766"/>
  <c r="J684"/>
  <c r="BK607"/>
  <c r="BK1300"/>
  <c r="BK1257"/>
  <c r="J655"/>
  <c r="BK610"/>
  <c r="BK544"/>
  <c r="BK1301"/>
  <c r="J1212"/>
  <c r="BK1180"/>
  <c r="J1089"/>
  <c r="BK748"/>
  <c r="J660"/>
  <c r="BK508"/>
  <c r="J260"/>
  <c r="J1233"/>
  <c r="BK743"/>
  <c r="BK1150"/>
  <c r="BK1055"/>
  <c r="BK845"/>
  <c r="BK390"/>
  <c r="BK725"/>
  <c r="J513"/>
  <c r="BK992"/>
  <c r="J889"/>
  <c r="J668"/>
  <c r="BK990"/>
  <c r="BK840"/>
  <c r="J1004"/>
  <c r="J840"/>
  <c r="BK709"/>
  <c r="BK640"/>
  <c r="J515"/>
  <c r="J346"/>
  <c r="BK225"/>
  <c r="J859"/>
  <c r="J1108"/>
  <c r="J1086"/>
  <c r="J693"/>
  <c r="J1091"/>
  <c r="BK1073"/>
  <c r="J1055"/>
  <c r="J490"/>
  <c r="BK699"/>
  <c r="BK720"/>
  <c r="BK695"/>
  <c r="BK516"/>
  <c r="BK742"/>
  <c r="J717"/>
  <c r="BK529"/>
  <c r="J378"/>
  <c r="BK1756"/>
  <c r="J1544"/>
  <c r="J1502"/>
  <c r="BK1192"/>
  <c r="J842"/>
  <c r="J661"/>
  <c r="J616"/>
  <c r="BK406"/>
  <c r="J173"/>
  <c r="BK647"/>
  <c r="BK495"/>
  <c r="BK482"/>
  <c r="BK329"/>
  <c r="J931"/>
  <c r="J688"/>
  <c r="J601"/>
  <c r="BK456"/>
  <c r="BK829"/>
  <c r="BK665"/>
  <c r="BK1063"/>
  <c r="BK1019"/>
  <c r="J934"/>
  <c r="J845"/>
  <c r="BK715"/>
  <c r="J1073"/>
  <c r="BK1002"/>
  <c r="BK836"/>
  <c r="BK995"/>
  <c r="J903"/>
  <c r="J1786"/>
  <c r="BK1564"/>
  <c r="BK1518"/>
  <c r="J1210"/>
  <c r="J1168"/>
  <c r="BK697"/>
  <c r="BK627"/>
  <c r="J459"/>
  <c r="BK168"/>
  <c r="BK2144"/>
  <c r="BK2010"/>
  <c r="J1789"/>
  <c r="BK1652"/>
  <c r="BK1530"/>
  <c r="BK1498"/>
  <c r="J1304"/>
  <c r="BK1234"/>
  <c r="J1196"/>
  <c r="BK912"/>
  <c r="BK650"/>
  <c r="BK447"/>
  <c r="BK427"/>
  <c r="BK165"/>
  <c r="J2153"/>
  <c r="BK2145"/>
  <c r="J2063"/>
  <c r="BK1989"/>
  <c r="J1700"/>
  <c r="J1545"/>
  <c r="BK1522"/>
  <c r="J1438"/>
  <c r="BK1342"/>
  <c r="BK726"/>
  <c r="BK694"/>
  <c r="BK631"/>
  <c r="J453"/>
  <c r="J225"/>
  <c r="BK1460"/>
  <c r="J1307"/>
  <c r="BK1212"/>
  <c r="BK1177"/>
  <c r="BK531"/>
  <c r="BK1489"/>
  <c r="J1414"/>
  <c r="J682"/>
  <c r="BK387"/>
  <c r="BK1474"/>
  <c r="BK1400"/>
  <c r="J1151"/>
  <c r="J1127"/>
  <c r="BK1123"/>
  <c r="J1109"/>
  <c r="J887"/>
  <c r="BK519"/>
  <c r="J165"/>
  <c r="BK735"/>
  <c r="BK325"/>
  <c r="J742"/>
  <c r="BK1939"/>
  <c r="J1550"/>
  <c r="BK1509"/>
  <c r="BK1201"/>
  <c r="J818"/>
  <c r="J646"/>
  <c r="J483"/>
  <c r="J290"/>
  <c r="J2151"/>
  <c r="J2008"/>
  <c r="J1784"/>
  <c r="J1564"/>
  <c r="BK1517"/>
  <c r="BK1422"/>
  <c r="J1263"/>
  <c r="J1215"/>
  <c r="J1166"/>
  <c r="J758"/>
  <c r="BK481"/>
  <c r="J415"/>
  <c r="J178"/>
  <c r="BK2153"/>
  <c r="BK2148"/>
  <c r="J2140"/>
  <c r="J2005"/>
  <c r="BK1786"/>
  <c r="J1592"/>
  <c r="BK1541"/>
  <c r="BK1493"/>
  <c r="BK1390"/>
  <c r="J713"/>
  <c r="BK689"/>
  <c r="J679"/>
  <c r="J603"/>
  <c r="J456"/>
  <c r="J1518"/>
  <c r="J1434"/>
  <c r="BK1288"/>
  <c r="J1223"/>
  <c r="BK648"/>
  <c r="J431"/>
  <c r="BK1466"/>
  <c r="J1400"/>
  <c r="BK769"/>
  <c r="BK580"/>
  <c r="BK453"/>
  <c r="J1460"/>
  <c r="BK1378"/>
  <c r="J1160"/>
  <c r="J1125"/>
  <c r="BK1117"/>
  <c r="BK1103"/>
  <c r="BK1084"/>
  <c r="J631"/>
  <c r="BK465"/>
  <c r="J447"/>
  <c r="BK328"/>
  <c r="BK1412"/>
  <c r="J1301"/>
  <c r="J1232"/>
  <c r="BK889"/>
  <c r="BK658"/>
  <c r="BK1340"/>
  <c r="BK1263"/>
  <c r="J707"/>
  <c r="J654"/>
  <c r="J637"/>
  <c r="BK569"/>
  <c r="J1341"/>
  <c r="J1234"/>
  <c r="J1167"/>
  <c r="J1082"/>
  <c r="J561"/>
  <c r="BK716"/>
  <c r="BK655"/>
  <c r="J538"/>
  <c r="J523"/>
  <c r="BK1026"/>
  <c r="J1006"/>
  <c r="BK909"/>
  <c r="J836"/>
  <c r="J663"/>
  <c r="BK1054"/>
  <c r="J995"/>
  <c r="J891"/>
  <c r="BK928"/>
  <c r="BK895"/>
  <c r="J767"/>
  <c r="J532"/>
  <c r="BK394"/>
  <c r="BK280"/>
  <c r="J1058"/>
  <c r="BK711"/>
  <c r="J1103"/>
  <c r="J1048"/>
  <c r="BK653"/>
  <c r="BK1079"/>
  <c r="J1068"/>
  <c r="J1019"/>
  <c r="BK590"/>
  <c r="BK752"/>
  <c r="J274"/>
  <c r="BK717"/>
  <c r="J451"/>
  <c r="BK736"/>
  <c r="BK660"/>
  <c r="BK838"/>
  <c r="BK1728"/>
  <c r="BK1533"/>
  <c r="BK1215"/>
  <c r="J1178"/>
  <c r="J762"/>
  <c r="BK629"/>
  <c r="J391"/>
  <c r="J170"/>
  <c r="J2145"/>
  <c r="J2013"/>
  <c r="J1939"/>
  <c r="BK1700"/>
  <c r="BK1550"/>
  <c r="BK1454"/>
  <c r="J1268"/>
  <c r="BK1237"/>
  <c r="J1198"/>
  <c r="J1177"/>
  <c r="BK552"/>
  <c r="J433"/>
  <c r="J329"/>
  <c r="J2158"/>
  <c r="J2152"/>
  <c r="J2142"/>
  <c r="J2010"/>
  <c r="BK1889"/>
  <c r="BK1620"/>
  <c r="BK1544"/>
  <c r="J1509"/>
  <c r="BK1436"/>
  <c r="BK729"/>
  <c r="BK712"/>
  <c r="J685"/>
  <c r="J627"/>
  <c r="J467"/>
  <c r="BK260"/>
  <c r="BK1438"/>
  <c r="J1302"/>
  <c r="J1229"/>
  <c r="J1201"/>
  <c r="J694"/>
  <c r="J529"/>
  <c r="J1493"/>
  <c r="J1412"/>
  <c r="BK1341"/>
  <c r="J569"/>
  <c r="J390"/>
  <c r="J1480"/>
  <c r="J1330"/>
  <c r="J1152"/>
  <c r="BK1125"/>
  <c r="J1111"/>
  <c r="J1105"/>
  <c r="BK1091"/>
  <c r="J640"/>
  <c r="J461"/>
  <c r="BK197"/>
  <c r="BK1251"/>
  <c r="J1227"/>
  <c r="J1204"/>
  <c r="BK1147"/>
  <c r="BK1080"/>
  <c r="J555"/>
  <c r="J716"/>
  <c r="J580"/>
  <c r="J406"/>
  <c i="1" r="AS94"/>
  <c i="2" r="J747"/>
  <c r="BK1210"/>
  <c r="BK1170"/>
  <c r="BK1082"/>
  <c r="BK1006"/>
  <c r="BK908"/>
  <c r="J844"/>
  <c r="J745"/>
  <c r="J1221"/>
  <c r="BK583"/>
  <c r="J815"/>
  <c r="BK646"/>
  <c r="BK1058"/>
  <c r="BK1022"/>
  <c r="J695"/>
  <c r="BK538"/>
  <c r="J465"/>
  <c r="BK215"/>
  <c r="J1008"/>
  <c r="J834"/>
  <c r="BK1109"/>
  <c r="J1088"/>
  <c r="J1075"/>
  <c r="BK654"/>
  <c r="BK1089"/>
  <c r="J1067"/>
  <c r="BK1048"/>
  <c r="BK705"/>
  <c r="J610"/>
  <c r="J838"/>
  <c r="J741"/>
  <c r="J709"/>
  <c r="J605"/>
  <c r="BK421"/>
  <c r="BK745"/>
  <c r="BK675"/>
  <c r="BK472"/>
  <c r="BK2013"/>
  <c r="BK1545"/>
  <c r="J1517"/>
  <c r="J1446"/>
  <c r="BK760"/>
  <c r="J427"/>
  <c r="J2148"/>
  <c r="BK2140"/>
  <c r="J1989"/>
  <c r="J1728"/>
  <c r="J1547"/>
  <c r="J1522"/>
  <c r="J1488"/>
  <c r="J1274"/>
  <c r="J1225"/>
  <c r="BK1183"/>
  <c r="J909"/>
  <c r="BK513"/>
  <c r="BK431"/>
  <c r="BK409"/>
  <c r="BK2156"/>
  <c r="J2146"/>
  <c r="J2113"/>
  <c r="J1889"/>
  <c r="BK1672"/>
  <c r="BK1543"/>
  <c r="BK1511"/>
  <c r="J1435"/>
  <c r="BK723"/>
  <c r="J711"/>
  <c r="J675"/>
  <c r="J544"/>
  <c r="J488"/>
  <c r="J362"/>
  <c r="J1474"/>
  <c r="J1354"/>
  <c r="J1281"/>
  <c r="J1205"/>
  <c r="BK749"/>
  <c r="BK522"/>
  <c r="BK1435"/>
  <c r="J1366"/>
  <c r="BK671"/>
  <c r="J469"/>
  <c r="BK1181"/>
  <c r="BK1127"/>
  <c r="BK1124"/>
  <c r="BK1108"/>
  <c r="J1077"/>
  <c r="J665"/>
  <c r="BK490"/>
  <c r="BK438"/>
  <c r="BK1354"/>
  <c r="BK1239"/>
  <c r="BK1223"/>
  <c r="J1154"/>
  <c r="J736"/>
  <c r="J1257"/>
  <c r="J1189"/>
  <c r="J691"/>
  <c r="J387"/>
  <c r="J1454"/>
  <c r="BK1344"/>
  <c r="J584"/>
  <c r="BK467"/>
  <c r="BK330"/>
  <c r="J1170"/>
  <c r="J1137"/>
  <c r="J1123"/>
  <c r="BK1095"/>
  <c r="J1063"/>
  <c r="BK585"/>
  <c r="BK459"/>
  <c r="BK378"/>
  <c r="BK1434"/>
  <c r="J1288"/>
  <c r="BK1229"/>
  <c r="BK844"/>
  <c r="BK668"/>
  <c r="BK1414"/>
  <c r="BK1274"/>
  <c r="BK663"/>
  <c r="J647"/>
  <c r="J572"/>
  <c r="J1390"/>
  <c r="J1245"/>
  <c r="BK1221"/>
  <c r="J1093"/>
  <c r="J749"/>
  <c r="J721"/>
  <c r="BK159"/>
  <c r="BK688"/>
  <c r="J199"/>
  <c r="J735"/>
  <c r="J600"/>
  <c r="BK691"/>
  <c r="BK510"/>
  <c r="BK2158"/>
  <c r="BK2152"/>
  <c r="BK1012"/>
  <c r="BK832"/>
  <c r="BK199"/>
  <c r="BK1094"/>
  <c r="BK598"/>
  <c r="J581"/>
  <c r="J485"/>
  <c r="BK1235"/>
  <c r="BK762"/>
  <c r="J1192"/>
  <c r="BK1168"/>
  <c r="J1010"/>
  <c r="BK906"/>
  <c r="BK722"/>
  <c r="J585"/>
  <c r="BK488"/>
  <c r="J435"/>
  <c r="BK978"/>
  <c r="BK687"/>
  <c r="BK616"/>
  <c r="BK523"/>
  <c r="J832"/>
  <c r="J722"/>
  <c r="J508"/>
  <c r="BK1008"/>
  <c r="BK891"/>
  <c r="J653"/>
  <c r="BK1024"/>
  <c r="J760"/>
  <c r="J907"/>
  <c r="BK839"/>
  <c r="BK707"/>
  <c r="J522"/>
  <c r="BK391"/>
  <c r="BK766"/>
  <c r="J1094"/>
  <c r="J1054"/>
  <c r="J607"/>
  <c r="J450"/>
  <c r="J381"/>
  <c r="BK1480"/>
  <c r="BK1304"/>
  <c r="J1235"/>
  <c r="BK1167"/>
  <c r="J748"/>
  <c r="J619"/>
  <c r="J1344"/>
  <c r="BK1268"/>
  <c r="J752"/>
  <c r="J657"/>
  <c r="J648"/>
  <c r="J634"/>
  <c r="BK555"/>
  <c r="J1340"/>
  <c r="BK1233"/>
  <c r="BK1198"/>
  <c r="BK834"/>
  <c r="BK676"/>
  <c r="BK721"/>
  <c r="J575"/>
  <c r="J577"/>
  <c r="J181"/>
  <c r="BK932"/>
  <c r="J755"/>
  <c r="BK1186"/>
  <c r="BK1088"/>
  <c r="BK1066"/>
  <c r="J946"/>
  <c r="BK842"/>
  <c r="J715"/>
  <c r="BK638"/>
  <c r="BK485"/>
  <c r="BK450"/>
  <c r="BK170"/>
  <c r="BK934"/>
  <c r="J680"/>
  <c r="J625"/>
  <c r="BK584"/>
  <c r="BK455"/>
  <c r="J932"/>
  <c r="BK859"/>
  <c r="J826"/>
  <c r="J703"/>
  <c r="BK634"/>
  <c r="BK415"/>
  <c r="BK290"/>
  <c r="J1079"/>
  <c r="BK1036"/>
  <c r="BK1107"/>
  <c r="J1080"/>
  <c r="J676"/>
  <c r="BK1160"/>
  <c r="BK1077"/>
  <c r="BK1071"/>
  <c r="J1022"/>
  <c r="J829"/>
  <c r="BK684"/>
  <c r="BK181"/>
  <c r="BK732"/>
  <c r="BK601"/>
  <c r="J409"/>
  <c r="BK758"/>
  <c r="J723"/>
  <c r="BK532"/>
  <c r="J438"/>
  <c r="J998"/>
  <c r="BK873"/>
  <c r="BK744"/>
  <c r="J587"/>
  <c r="BK493"/>
  <c r="J455"/>
  <c r="BK381"/>
  <c r="J992"/>
  <c r="J689"/>
  <c r="J671"/>
  <c r="J613"/>
  <c r="BK600"/>
  <c r="BK463"/>
  <c r="BK693"/>
  <c r="BK1366"/>
  <c r="J651"/>
  <c r="BK1281"/>
  <c r="J656"/>
  <c r="BK1302"/>
  <c r="J1181"/>
  <c r="BK683"/>
  <c r="J583"/>
  <c r="J215"/>
  <c r="BK1225"/>
  <c r="BK1067"/>
  <c r="J481"/>
  <c r="J328"/>
  <c r="J914"/>
  <c r="BK605"/>
  <c r="J176"/>
  <c r="BK613"/>
  <c r="BK940"/>
  <c r="BK841"/>
  <c r="BK1028"/>
  <c r="J940"/>
  <c r="BK998"/>
  <c r="BK156"/>
  <c r="BK1105"/>
  <c r="J1024"/>
  <c r="BK1086"/>
  <c r="BK1069"/>
  <c r="J168"/>
  <c r="J421"/>
  <c r="J705"/>
  <c r="BK636"/>
  <c r="BK461"/>
  <c r="J1300"/>
  <c r="BK1206"/>
  <c r="J1090"/>
  <c r="BK682"/>
  <c r="BK747"/>
  <c r="BK622"/>
  <c r="BK435"/>
  <c r="BK178"/>
  <c r="BK767"/>
  <c r="BK741"/>
  <c r="J1183"/>
  <c r="BK1068"/>
  <c r="BK1004"/>
  <c r="J895"/>
  <c r="J820"/>
  <c r="BK713"/>
  <c r="BK581"/>
  <c r="BK483"/>
  <c r="BK451"/>
  <c r="BK346"/>
  <c r="BK962"/>
  <c r="BK907"/>
  <c r="BK637"/>
  <c r="BK603"/>
  <c r="J531"/>
  <c r="J384"/>
  <c r="J732"/>
  <c r="J642"/>
  <c r="J1028"/>
  <c r="J1012"/>
  <c r="J928"/>
  <c r="J899"/>
  <c r="J769"/>
  <c r="J659"/>
  <c r="BK1015"/>
  <c r="BK1001"/>
  <c r="BK899"/>
  <c r="BK685"/>
  <c r="BK914"/>
  <c r="J841"/>
  <c r="J789"/>
  <c r="BK659"/>
  <c r="J516"/>
  <c r="BK649"/>
  <c r="BK628"/>
  <c r="BK818"/>
  <c r="BK643"/>
  <c r="BK176"/>
  <c r="BK1784"/>
  <c r="J1541"/>
  <c r="J1498"/>
  <c r="BK1189"/>
  <c r="BK815"/>
  <c r="J636"/>
  <c r="J493"/>
  <c r="J325"/>
  <c r="BK2142"/>
  <c r="BK2063"/>
  <c r="BK1839"/>
  <c r="J1672"/>
  <c r="J1533"/>
  <c r="J1489"/>
  <c r="BK1318"/>
  <c r="J1251"/>
  <c r="BK1205"/>
  <c r="BK1151"/>
  <c r="BK575"/>
  <c r="J472"/>
  <c r="J333"/>
  <c r="J159"/>
  <c r="BK701"/>
  <c r="BK789"/>
  <c r="BK577"/>
  <c r="J1294"/>
  <c r="J519"/>
  <c r="J1342"/>
  <c r="J1495"/>
  <c r="BK1137"/>
  <c r="J1117"/>
  <c r="J643"/>
  <c r="BK418"/>
  <c r="BK1174"/>
  <c r="J598"/>
  <c r="J1239"/>
  <c r="BK642"/>
  <c r="J687"/>
  <c r="J912"/>
  <c r="J712"/>
  <c r="BK623"/>
  <c r="J482"/>
  <c r="J517"/>
  <c r="J1002"/>
  <c r="BK903"/>
  <c r="J1147"/>
  <c r="J978"/>
  <c r="BK755"/>
  <c r="J873"/>
  <c r="BK572"/>
  <c r="J330"/>
  <c r="J649"/>
  <c r="BK561"/>
  <c r="BK1154"/>
  <c r="BK661"/>
  <c r="J197"/>
  <c r="BK1178"/>
  <c r="J1026"/>
  <c r="BK887"/>
  <c r="J990"/>
  <c r="J638"/>
  <c r="BK173"/>
  <c r="J1036"/>
  <c r="J962"/>
  <c r="J839"/>
  <c r="BK1061"/>
  <c r="BK619"/>
  <c r="BK333"/>
  <c r="BK826"/>
  <c r="J1069"/>
  <c r="J650"/>
  <c r="J1061"/>
  <c r="J629"/>
  <c r="J726"/>
  <c r="BK651"/>
  <c r="BK1232"/>
  <c r="BK1152"/>
  <c r="BK680"/>
  <c r="J623"/>
  <c r="BK362"/>
  <c r="BK1196"/>
  <c r="J1071"/>
  <c r="J1001"/>
  <c r="J720"/>
  <c r="J510"/>
  <c r="BK384"/>
  <c r="BK946"/>
  <c r="J622"/>
  <c r="J908"/>
  <c r="BK656"/>
  <c r="J1084"/>
  <c r="J1078"/>
  <c r="BK1010"/>
  <c r="BK469"/>
  <c r="J743"/>
  <c r="BK517"/>
  <c r="J729"/>
  <c r="BK515"/>
  <c r="J906"/>
  <c r="BK820"/>
  <c r="J699"/>
  <c r="BK657"/>
  <c r="J463"/>
  <c r="BK274"/>
  <c r="J1150"/>
  <c r="BK931"/>
  <c r="J744"/>
  <c r="J1095"/>
  <c r="BK1078"/>
  <c r="BK679"/>
  <c r="BK1090"/>
  <c r="BK1075"/>
  <c r="J1066"/>
  <c r="J1015"/>
  <c r="J697"/>
  <c r="J156"/>
  <c l="1" r="P2154"/>
  <c r="P155"/>
  <c r="P345"/>
  <c r="P458"/>
  <c r="P518"/>
  <c r="P586"/>
  <c r="BK639"/>
  <c r="J639"/>
  <c r="J109"/>
  <c r="R639"/>
  <c r="BK696"/>
  <c r="J696"/>
  <c r="J111"/>
  <c r="R696"/>
  <c r="P714"/>
  <c r="T714"/>
  <c r="T724"/>
  <c r="P1070"/>
  <c r="T1110"/>
  <c r="R1169"/>
  <c r="T1238"/>
  <c r="T1437"/>
  <c r="P1546"/>
  <c r="T155"/>
  <c r="BK345"/>
  <c r="J345"/>
  <c r="J100"/>
  <c r="R446"/>
  <c r="T454"/>
  <c r="BK518"/>
  <c r="J518"/>
  <c r="J106"/>
  <c r="T746"/>
  <c r="BK1126"/>
  <c r="J1126"/>
  <c r="J117"/>
  <c r="P1169"/>
  <c r="T1303"/>
  <c r="R1437"/>
  <c r="R1546"/>
  <c r="P180"/>
  <c r="P446"/>
  <c r="T458"/>
  <c r="T484"/>
  <c r="P746"/>
  <c r="P1110"/>
  <c r="T1169"/>
  <c r="BK1303"/>
  <c r="J1303"/>
  <c r="J122"/>
  <c r="BK1546"/>
  <c r="J1546"/>
  <c r="J125"/>
  <c r="T1546"/>
  <c r="BK180"/>
  <c r="J180"/>
  <c r="J99"/>
  <c r="R345"/>
  <c r="BK454"/>
  <c r="J454"/>
  <c r="J102"/>
  <c r="R458"/>
  <c r="P484"/>
  <c r="BK586"/>
  <c r="J586"/>
  <c r="J107"/>
  <c r="T586"/>
  <c r="P630"/>
  <c r="T630"/>
  <c r="P639"/>
  <c r="BK686"/>
  <c r="J686"/>
  <c r="J110"/>
  <c r="T686"/>
  <c r="P696"/>
  <c r="BK714"/>
  <c r="J714"/>
  <c r="J112"/>
  <c r="BK724"/>
  <c r="J724"/>
  <c r="J113"/>
  <c r="P724"/>
  <c r="T1070"/>
  <c r="P1126"/>
  <c r="BK1153"/>
  <c r="J1153"/>
  <c r="J118"/>
  <c r="R1153"/>
  <c r="P1238"/>
  <c r="P1303"/>
  <c r="P1437"/>
  <c r="BK1788"/>
  <c r="J1788"/>
  <c r="J126"/>
  <c r="P2139"/>
  <c r="BK155"/>
  <c r="J155"/>
  <c r="J98"/>
  <c r="R155"/>
  <c r="T345"/>
  <c r="R454"/>
  <c r="T518"/>
  <c r="BK746"/>
  <c r="J746"/>
  <c r="J114"/>
  <c r="BK1070"/>
  <c r="J1070"/>
  <c r="J115"/>
  <c r="R1110"/>
  <c r="BK1169"/>
  <c r="J1169"/>
  <c r="J119"/>
  <c r="BK1343"/>
  <c r="J1343"/>
  <c r="J123"/>
  <c r="R1343"/>
  <c r="R1788"/>
  <c r="T180"/>
  <c r="T446"/>
  <c r="P454"/>
  <c r="BK484"/>
  <c r="J484"/>
  <c r="J105"/>
  <c r="R484"/>
  <c r="R746"/>
  <c r="BK1110"/>
  <c r="J1110"/>
  <c r="J116"/>
  <c r="T1126"/>
  <c r="BK1238"/>
  <c r="J1238"/>
  <c r="J121"/>
  <c r="R1303"/>
  <c r="T1343"/>
  <c r="T1788"/>
  <c r="R2139"/>
  <c r="P2150"/>
  <c r="P2149"/>
  <c r="T2150"/>
  <c r="T2149"/>
  <c r="R180"/>
  <c r="BK446"/>
  <c r="J446"/>
  <c r="J101"/>
  <c r="BK458"/>
  <c r="J458"/>
  <c r="J104"/>
  <c r="R518"/>
  <c r="R586"/>
  <c r="BK630"/>
  <c r="J630"/>
  <c r="J108"/>
  <c r="R630"/>
  <c r="T639"/>
  <c r="P686"/>
  <c r="R686"/>
  <c r="T696"/>
  <c r="R714"/>
  <c r="R724"/>
  <c r="R1070"/>
  <c r="R1126"/>
  <c r="P1153"/>
  <c r="T1153"/>
  <c r="R1238"/>
  <c r="P1343"/>
  <c r="BK1437"/>
  <c r="J1437"/>
  <c r="J124"/>
  <c r="P1788"/>
  <c r="BK2139"/>
  <c r="J2139"/>
  <c r="J127"/>
  <c r="T2139"/>
  <c r="BK2150"/>
  <c r="J2150"/>
  <c r="J130"/>
  <c r="R2150"/>
  <c r="R2149"/>
  <c r="BK1236"/>
  <c r="J1236"/>
  <c r="J120"/>
  <c r="BK2147"/>
  <c r="J2147"/>
  <c r="J128"/>
  <c r="BK2155"/>
  <c r="J2155"/>
  <c r="J132"/>
  <c r="BK2157"/>
  <c r="J2157"/>
  <c r="J133"/>
  <c r="BF456"/>
  <c r="BF538"/>
  <c r="BF552"/>
  <c r="BF572"/>
  <c r="BF577"/>
  <c r="BF640"/>
  <c r="BF648"/>
  <c r="BF663"/>
  <c r="BF745"/>
  <c r="BF764"/>
  <c r="BF453"/>
  <c r="BF465"/>
  <c r="BF485"/>
  <c r="BF712"/>
  <c r="BF723"/>
  <c r="BF744"/>
  <c r="BF447"/>
  <c r="BF569"/>
  <c r="BF601"/>
  <c r="BF695"/>
  <c r="BF716"/>
  <c r="BF741"/>
  <c r="BF743"/>
  <c r="E85"/>
  <c r="BF173"/>
  <c r="BF178"/>
  <c r="BF290"/>
  <c r="BF406"/>
  <c r="BF638"/>
  <c r="BF646"/>
  <c r="BF679"/>
  <c r="BF682"/>
  <c r="BF684"/>
  <c r="BF699"/>
  <c r="BF1008"/>
  <c r="BF1019"/>
  <c r="BF1028"/>
  <c r="BF1066"/>
  <c r="BF1079"/>
  <c r="BF1089"/>
  <c r="BF1103"/>
  <c r="BF1168"/>
  <c r="BF671"/>
  <c r="BF688"/>
  <c r="BF1036"/>
  <c r="BF1048"/>
  <c r="BF1061"/>
  <c r="BF1068"/>
  <c r="BF1073"/>
  <c r="BF1077"/>
  <c r="BF1078"/>
  <c r="BF1084"/>
  <c r="BF1086"/>
  <c r="BF1090"/>
  <c r="BF1091"/>
  <c r="BF1094"/>
  <c r="BF1095"/>
  <c r="BF1107"/>
  <c r="BF1108"/>
  <c r="BF1111"/>
  <c r="BF720"/>
  <c r="BF722"/>
  <c r="BF726"/>
  <c r="BF735"/>
  <c r="BF742"/>
  <c r="BF755"/>
  <c r="BF766"/>
  <c r="BF838"/>
  <c r="BF909"/>
  <c r="BF992"/>
  <c r="BF1024"/>
  <c r="BF1071"/>
  <c r="BF1075"/>
  <c r="F92"/>
  <c r="BF176"/>
  <c r="BF197"/>
  <c r="BF266"/>
  <c r="BF409"/>
  <c r="BF493"/>
  <c r="BF544"/>
  <c r="BF585"/>
  <c r="BF607"/>
  <c r="BF623"/>
  <c r="BF629"/>
  <c r="BF683"/>
  <c r="BF834"/>
  <c r="BF844"/>
  <c r="BF859"/>
  <c r="BF889"/>
  <c r="BF891"/>
  <c r="BF946"/>
  <c r="BF995"/>
  <c r="BF1006"/>
  <c r="BF1012"/>
  <c r="BF1151"/>
  <c r="BF689"/>
  <c r="BF752"/>
  <c r="BF826"/>
  <c r="BF839"/>
  <c r="BF903"/>
  <c r="BF906"/>
  <c r="BF998"/>
  <c r="BF1004"/>
  <c r="BF1022"/>
  <c r="BF1026"/>
  <c r="BF1058"/>
  <c r="BF725"/>
  <c r="BF767"/>
  <c r="BF829"/>
  <c r="BF887"/>
  <c r="BF899"/>
  <c r="BF908"/>
  <c r="BF932"/>
  <c r="BF990"/>
  <c r="BF1015"/>
  <c r="BF1055"/>
  <c r="BF555"/>
  <c r="BF647"/>
  <c r="BF650"/>
  <c r="BF651"/>
  <c r="BF820"/>
  <c r="BF438"/>
  <c r="BF448"/>
  <c r="BF519"/>
  <c r="BF587"/>
  <c r="BF627"/>
  <c r="BF631"/>
  <c r="BF634"/>
  <c r="BF654"/>
  <c r="BF655"/>
  <c r="BF703"/>
  <c r="BF1001"/>
  <c r="J92"/>
  <c r="BF156"/>
  <c r="BF159"/>
  <c r="BF199"/>
  <c r="BF280"/>
  <c r="BF450"/>
  <c r="BF490"/>
  <c r="BF590"/>
  <c r="BF642"/>
  <c r="BF676"/>
  <c r="BF691"/>
  <c r="BF693"/>
  <c r="BF760"/>
  <c r="BF1210"/>
  <c r="BF1215"/>
  <c r="BF721"/>
  <c r="BF769"/>
  <c r="BF815"/>
  <c r="BF818"/>
  <c r="BF832"/>
  <c r="BF836"/>
  <c r="BF873"/>
  <c r="BF907"/>
  <c r="BF940"/>
  <c r="BF978"/>
  <c r="BF1002"/>
  <c r="BF1063"/>
  <c r="BF1067"/>
  <c r="BF1069"/>
  <c r="BF1150"/>
  <c r="BF1152"/>
  <c r="BF1167"/>
  <c r="BF1206"/>
  <c r="BF1221"/>
  <c r="BF749"/>
  <c r="BF842"/>
  <c r="BF912"/>
  <c r="BF962"/>
  <c r="BF1010"/>
  <c r="BF1232"/>
  <c r="BF346"/>
  <c r="BF415"/>
  <c r="BF510"/>
  <c r="BF515"/>
  <c r="BF516"/>
  <c r="BF605"/>
  <c r="BF610"/>
  <c r="BF616"/>
  <c r="BF707"/>
  <c r="BF711"/>
  <c r="BF713"/>
  <c r="BF717"/>
  <c r="BF729"/>
  <c r="BF732"/>
  <c r="BF747"/>
  <c r="BF748"/>
  <c r="BF575"/>
  <c r="BF581"/>
  <c r="BF584"/>
  <c r="BF600"/>
  <c r="BF622"/>
  <c r="BF697"/>
  <c r="BF1080"/>
  <c r="BF1082"/>
  <c r="BF1088"/>
  <c r="BF1147"/>
  <c r="BF1160"/>
  <c r="BF1170"/>
  <c r="BF1174"/>
  <c r="BF1177"/>
  <c r="BF1192"/>
  <c r="BF1205"/>
  <c r="BF1225"/>
  <c r="BF1229"/>
  <c r="BF1245"/>
  <c r="BF1294"/>
  <c r="BF1300"/>
  <c r="BF1307"/>
  <c r="BF455"/>
  <c r="BF469"/>
  <c r="BF517"/>
  <c r="BF658"/>
  <c r="BF685"/>
  <c r="BF709"/>
  <c r="BF1263"/>
  <c r="BF1301"/>
  <c r="BF1304"/>
  <c r="BF1318"/>
  <c r="BF583"/>
  <c r="BF603"/>
  <c r="BF613"/>
  <c r="BF628"/>
  <c r="BF649"/>
  <c r="BF659"/>
  <c r="BF762"/>
  <c r="BF845"/>
  <c r="BF1154"/>
  <c r="BF1223"/>
  <c r="BF1227"/>
  <c r="BF1234"/>
  <c r="BF1237"/>
  <c r="BF1281"/>
  <c r="BF1340"/>
  <c r="BF1344"/>
  <c r="BF1454"/>
  <c r="BF362"/>
  <c r="BF421"/>
  <c r="BF427"/>
  <c r="BF431"/>
  <c r="BF451"/>
  <c r="BF461"/>
  <c r="BF483"/>
  <c r="BF495"/>
  <c r="BF660"/>
  <c r="BF694"/>
  <c r="BF1054"/>
  <c r="BF1093"/>
  <c r="BF1105"/>
  <c r="BF1109"/>
  <c r="BF1117"/>
  <c r="BF1123"/>
  <c r="BF1124"/>
  <c r="BF1125"/>
  <c r="BF1127"/>
  <c r="BF1137"/>
  <c r="BF1166"/>
  <c r="BF1178"/>
  <c r="BF1341"/>
  <c r="BF1412"/>
  <c r="BF1422"/>
  <c r="F91"/>
  <c r="BF181"/>
  <c r="BF325"/>
  <c r="BF328"/>
  <c r="BF378"/>
  <c r="BF481"/>
  <c r="BF523"/>
  <c r="BF531"/>
  <c r="BF636"/>
  <c r="BF653"/>
  <c r="BF758"/>
  <c r="BF1354"/>
  <c r="BF1390"/>
  <c r="BF1400"/>
  <c r="BF1434"/>
  <c r="BF1436"/>
  <c r="BF1438"/>
  <c r="BF165"/>
  <c r="BF170"/>
  <c r="BF274"/>
  <c r="BF394"/>
  <c r="BF459"/>
  <c r="BF467"/>
  <c r="BF472"/>
  <c r="BF598"/>
  <c r="BF625"/>
  <c r="BF643"/>
  <c r="BF656"/>
  <c r="BF701"/>
  <c r="BF1189"/>
  <c r="BF1204"/>
  <c r="BF1235"/>
  <c r="BF1251"/>
  <c r="BF1274"/>
  <c r="BF1342"/>
  <c r="BF1366"/>
  <c r="BF1466"/>
  <c r="BF1474"/>
  <c r="BF1480"/>
  <c r="BF1530"/>
  <c r="J89"/>
  <c r="BF168"/>
  <c r="BF333"/>
  <c r="BF390"/>
  <c r="BF532"/>
  <c r="BF657"/>
  <c r="BF687"/>
  <c r="BF715"/>
  <c r="BF736"/>
  <c r="BF1378"/>
  <c r="BF1446"/>
  <c r="BF1488"/>
  <c r="BF1489"/>
  <c r="BF1517"/>
  <c r="BF1522"/>
  <c r="BF1533"/>
  <c r="BF1541"/>
  <c r="BF1545"/>
  <c r="BF1550"/>
  <c r="BF1564"/>
  <c r="BF1620"/>
  <c r="BF1700"/>
  <c r="BF1728"/>
  <c r="BF1784"/>
  <c r="BF1786"/>
  <c r="BF1789"/>
  <c r="BF1889"/>
  <c r="BF1939"/>
  <c r="BF1989"/>
  <c r="BF2005"/>
  <c r="BF2063"/>
  <c r="BF2140"/>
  <c r="BF2142"/>
  <c r="BF2144"/>
  <c r="BF2145"/>
  <c r="BF2148"/>
  <c r="BF2151"/>
  <c r="BF2152"/>
  <c r="BF2153"/>
  <c r="BF2156"/>
  <c r="BF2158"/>
  <c r="J91"/>
  <c r="BF391"/>
  <c r="BF435"/>
  <c r="BF463"/>
  <c r="BF482"/>
  <c r="BF488"/>
  <c r="BF561"/>
  <c r="BF580"/>
  <c r="BF661"/>
  <c r="BF665"/>
  <c r="BF668"/>
  <c r="BF675"/>
  <c r="BF680"/>
  <c r="BF705"/>
  <c r="BF895"/>
  <c r="BF914"/>
  <c r="BF928"/>
  <c r="BF931"/>
  <c r="BF934"/>
  <c r="BF1180"/>
  <c r="BF1181"/>
  <c r="BF1183"/>
  <c r="BF1196"/>
  <c r="BF1198"/>
  <c r="BF1201"/>
  <c r="BF1212"/>
  <c r="BF1233"/>
  <c r="BF1239"/>
  <c r="BF1257"/>
  <c r="BF1268"/>
  <c r="BF1288"/>
  <c r="BF1302"/>
  <c r="BF1330"/>
  <c r="BF1414"/>
  <c r="BF1495"/>
  <c r="BF1509"/>
  <c r="BF1518"/>
  <c r="BF1543"/>
  <c r="BF1544"/>
  <c r="BF1592"/>
  <c r="BF1756"/>
  <c r="BF1839"/>
  <c r="BF2013"/>
  <c r="BF2113"/>
  <c r="BF2146"/>
  <c r="BF215"/>
  <c r="BF225"/>
  <c r="BF260"/>
  <c r="BF329"/>
  <c r="BF330"/>
  <c r="BF381"/>
  <c r="BF384"/>
  <c r="BF387"/>
  <c r="BF418"/>
  <c r="BF433"/>
  <c r="BF508"/>
  <c r="BF513"/>
  <c r="BF522"/>
  <c r="BF529"/>
  <c r="BF619"/>
  <c r="BF637"/>
  <c r="BF789"/>
  <c r="BF840"/>
  <c r="BF841"/>
  <c r="BF1186"/>
  <c r="BF1435"/>
  <c r="BF1460"/>
  <c r="BF1493"/>
  <c r="BF1498"/>
  <c r="BF1502"/>
  <c r="BF1511"/>
  <c r="BF1547"/>
  <c r="BF1652"/>
  <c r="BF1672"/>
  <c r="BF2008"/>
  <c r="BF2010"/>
  <c r="F36"/>
  <c i="1" r="BC95"/>
  <c r="BC94"/>
  <c r="AY94"/>
  <c i="2" r="F35"/>
  <c i="1" r="BB95"/>
  <c r="BB94"/>
  <c r="W31"/>
  <c i="2" r="J33"/>
  <c i="1" r="AV95"/>
  <c i="2" r="F37"/>
  <c i="1" r="BD95"/>
  <c r="BD94"/>
  <c r="W33"/>
  <c i="2" r="F33"/>
  <c i="1" r="AZ95"/>
  <c r="AZ94"/>
  <c r="AV94"/>
  <c r="AK29"/>
  <c i="2" l="1" r="R457"/>
  <c r="T457"/>
  <c r="T154"/>
  <c r="T153"/>
  <c r="R154"/>
  <c r="R153"/>
  <c r="P457"/>
  <c r="P154"/>
  <c r="BK154"/>
  <c r="BK457"/>
  <c r="J457"/>
  <c r="J103"/>
  <c r="BK2149"/>
  <c r="J2149"/>
  <c r="J129"/>
  <c r="BK2154"/>
  <c r="J2154"/>
  <c r="J131"/>
  <c i="1" r="W29"/>
  <c r="W32"/>
  <c i="2" r="J34"/>
  <c i="1" r="AW95"/>
  <c r="AT95"/>
  <c r="AX94"/>
  <c i="2" r="F34"/>
  <c i="1" r="BA95"/>
  <c r="BA94"/>
  <c r="AW94"/>
  <c r="AK30"/>
  <c i="2" l="1" r="BK153"/>
  <c r="J153"/>
  <c r="P153"/>
  <c i="1" r="AU95"/>
  <c i="2" r="J154"/>
  <c r="J97"/>
  <c r="J30"/>
  <c i="1" r="AG95"/>
  <c r="AG94"/>
  <c r="AK26"/>
  <c r="AK35"/>
  <c r="AU94"/>
  <c r="W30"/>
  <c r="AT94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<sst xmlns="http://schemas.openxmlformats.org/spreadsheetml/2006/main">
  <si>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</si>
  <si>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</si>
  <si>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</si>
  <si>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</si>
  <si>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</si>
  <si>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{a83e2a5d-c27b-4e3e-9f42-ae82f8ea924d}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</si>
  <si>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</si>
  <si>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</si>
  <si>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</si>
  <si>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</si>
  <si>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</si>
  <si>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</si>
  <si>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</si>
  <si>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</si>
  <si>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</si>
  <si>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</si>
  <si>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</si>
  <si>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Dejvická 397/34</t>
  </si>
  <si>
    <t>KSO:</t>
  </si>
  <si>
    <t>CC-CZ:</t>
  </si>
  <si>
    <t>Místo:</t>
  </si>
  <si>
    <t xml:space="preserve"> </t>
  </si>
  <si>
    <t>Datum:</t>
  </si>
  <si>
    <t>19. 6. 2023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</si>
  <si>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</si>
  <si>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</si>
  <si>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</si>
  <si>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</si>
  <si>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</si>
  <si>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</si>
  <si>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</si>
  <si>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</si>
  <si>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</si>
  <si>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</si>
  <si>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</si>
  <si>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</si>
  <si>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</si>
  <si>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</si>
  <si>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</si>
  <si>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</si>
  <si>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</si>
  <si>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</si>
  <si>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</si>
  <si>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</si>
  <si>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</si>
  <si>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</si>
  <si>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</si>
  <si>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</si>
  <si>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</si>
  <si>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</si>
  <si>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</si>
  <si>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</si>
  <si>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</si>
  <si>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</si>
  <si>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</si>
  <si>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</si>
  <si>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</si>
  <si>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</si>
  <si>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</si>
  <si>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</si>
  <si>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</si>
  <si>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</si>
  <si>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</si>
  <si>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</si>
  <si>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</si>
  <si>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</si>
  <si>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</si>
  <si>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</si>
  <si>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</si>
  <si>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</si>
  <si>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</si>
  <si>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</si>
  <si>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</si>
  <si>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</si>
  <si>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</si>
  <si>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</si>
  <si>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</si>
  <si>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</si>
  <si>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</si>
  <si>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Byt Dejvická 34, b.j. 9</t>
  </si>
  <si>
    <t>STA</t>
  </si>
  <si>
    <t>1</t>
  </si>
  <si>
    <t>{cb450fb1-9452-4b6c-b6c2-179469db43ca}</t>
  </si>
  <si>
    <t>KRYCÍ LIST SOUPISU PRACÍ</t>
  </si>
  <si>
    <t>Objekt:</t>
  </si>
  <si>
    <t>02 - Byt Dejvická 34, b.j. 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</si>
  <si>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</si>
  <si>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</si>
  <si>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</si>
  <si>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</si>
  <si>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</si>
  <si>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</si>
  <si>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</si>
  <si>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</si>
  <si>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</si>
  <si>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</si>
  <si>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</si>
  <si>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</si>
  <si>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</si>
  <si>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</si>
  <si>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</si>
  <si>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</si>
  <si>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</si>
  <si>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</si>
  <si>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</si>
  <si>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</si>
  <si>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</si>
  <si>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</si>
  <si>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</si>
  <si>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</si>
  <si>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</si>
  <si>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</si>
  <si>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</si>
  <si>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</si>
  <si>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</si>
  <si>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</si>
  <si>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</si>
  <si>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</si>
  <si>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</si>
  <si>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</si>
  <si>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</si>
  <si>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</si>
  <si>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795 - Lokální vytápění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</si>
  <si>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</si>
  <si>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</si>
  <si>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</si>
  <si>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</si>
  <si>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</si>
  <si>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</si>
  <si>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</si>
  <si>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</si>
  <si>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</si>
  <si>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</si>
  <si>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</si>
  <si>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</si>
  <si>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</si>
  <si>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</si>
  <si>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</si>
  <si>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</si>
  <si>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</si>
  <si>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</si>
  <si>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</si>
  <si>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</si>
  <si>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</si>
  <si>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</si>
  <si>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</si>
  <si>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</si>
  <si>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</si>
  <si>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</si>
  <si>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</si>
  <si>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</si>
  <si>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2</t>
  </si>
  <si>
    <t>1064905475</t>
  </si>
  <si>
    <t>VV</t>
  </si>
  <si>
    <t>Otvory v obvodové zdi pro původní topidla</t>
  </si>
  <si>
    <t>310238211</t>
  </si>
  <si>
    <t>Zazdívka otvorů pl přes 0,25 do 1 m2 ve zdivu nadzákladovém cihlami pálenými na MVC</t>
  </si>
  <si>
    <t>m3</t>
  </si>
  <si>
    <t>-2076519020</t>
  </si>
  <si>
    <t>Okna koupelna do světlíku a okno do kuchyně</t>
  </si>
  <si>
    <t>0,5*0,9*0,3*2+0,5*0,9*0,6</t>
  </si>
  <si>
    <t>Okno WC do světlíku</t>
  </si>
  <si>
    <t>0,5*0,9*0,15</t>
  </si>
  <si>
    <t>Součet</t>
  </si>
  <si>
    <t>317941121</t>
  </si>
  <si>
    <t>Osazování ocelových válcovaných nosníků na zdivu I, IE, U, UE nebo L do č. 12 nebo výšky do 120 mm</t>
  </si>
  <si>
    <t>t</t>
  </si>
  <si>
    <t>-1654013912</t>
  </si>
  <si>
    <t>Překlady nad novými dveřmi</t>
  </si>
  <si>
    <t>4,47*1,2*2*2/1000</t>
  </si>
  <si>
    <t>M</t>
  </si>
  <si>
    <t>13010422</t>
  </si>
  <si>
    <t>úhelník ocelový rovnostranný jakost S235JR (11 375) 50x50x6mm</t>
  </si>
  <si>
    <t>8</t>
  </si>
  <si>
    <t>1632183125</t>
  </si>
  <si>
    <t>0,021*1,1 'Přepočtené koeficientem množství</t>
  </si>
  <si>
    <t>5</t>
  </si>
  <si>
    <t>340235212</t>
  </si>
  <si>
    <t>Zazdívka otvorů v příčkách nebo stěnách pl do 0,0225 m2 cihlami plnými tl přes 100 mm</t>
  </si>
  <si>
    <t>-213523935</t>
  </si>
  <si>
    <t>Prostupy ZTI a elektro</t>
  </si>
  <si>
    <t>4+10</t>
  </si>
  <si>
    <t>6</t>
  </si>
  <si>
    <t>340239212</t>
  </si>
  <si>
    <t>Zazdívka otvorů v příčkách nebo stěnách pl přes 1 do 4 m2 cihlami plnými tl přes 100 mm</t>
  </si>
  <si>
    <t>m2</t>
  </si>
  <si>
    <t>543773395</t>
  </si>
  <si>
    <t>Původní místnost 3.05 do 3.01 dveřní otvor</t>
  </si>
  <si>
    <t>2,5</t>
  </si>
  <si>
    <t>7</t>
  </si>
  <si>
    <t>342291121</t>
  </si>
  <si>
    <t>Ukotvení příček k cihelným konstrukcím plochými kotvami</t>
  </si>
  <si>
    <t>m</t>
  </si>
  <si>
    <t>2109232398</t>
  </si>
  <si>
    <t>346244353</t>
  </si>
  <si>
    <t>Obezdívka koupelnových van ploch rovných tl 75 mm z pórobetonových přesných tvárnic</t>
  </si>
  <si>
    <t>-1813041749</t>
  </si>
  <si>
    <t>2,5*0,6</t>
  </si>
  <si>
    <t>Úpravy povrchů, podlahy a osazování výplní</t>
  </si>
  <si>
    <t>9</t>
  </si>
  <si>
    <t>611131121</t>
  </si>
  <si>
    <t>Penetrační disperzní nátěr vnitřních stropů nanášený ručně</t>
  </si>
  <si>
    <t>-1036141731</t>
  </si>
  <si>
    <t>Chodba</t>
  </si>
  <si>
    <t>5,088*2,727+(2,655-2,135)*1,42-0,554*1,877+0,5*1*2</t>
  </si>
  <si>
    <t>Pokoj</t>
  </si>
  <si>
    <t>5,022*3,51+0,15*1,6</t>
  </si>
  <si>
    <t>Kuchyně</t>
  </si>
  <si>
    <t>5,197*2,815+0,15*1,2</t>
  </si>
  <si>
    <t>Spíž</t>
  </si>
  <si>
    <t>1,6149*0,9-0,5*0,255-0,4*0,4*0,5</t>
  </si>
  <si>
    <t>Koupelna</t>
  </si>
  <si>
    <t>(5,088-1,877)*2,327-0,367*0,367*0,5-(2,327-2,035)*1,61+0,89*0,45</t>
  </si>
  <si>
    <t>WC</t>
  </si>
  <si>
    <t>0,9*1,118</t>
  </si>
  <si>
    <t>Obývací pokoj</t>
  </si>
  <si>
    <t>5,56*4+2*0,15</t>
  </si>
  <si>
    <t>10</t>
  </si>
  <si>
    <t>611315111</t>
  </si>
  <si>
    <t>Vápenná hladká omítka rýh ve stropech š do 150 mm</t>
  </si>
  <si>
    <t>-1061083750</t>
  </si>
  <si>
    <t>14*0,1</t>
  </si>
  <si>
    <t>11</t>
  </si>
  <si>
    <t>611321131</t>
  </si>
  <si>
    <t>Potažení vnitřních rovných stropů vápenocementovým štukem tloušťky do 3 mm</t>
  </si>
  <si>
    <t>1594934320</t>
  </si>
  <si>
    <t>12</t>
  </si>
  <si>
    <t>612131101</t>
  </si>
  <si>
    <t>Cementový postřik vnitřních stěn nanášený celoplošně ručně</t>
  </si>
  <si>
    <t>-1700038759</t>
  </si>
  <si>
    <t>Původní místnost 3.05 do 3.01 dveře</t>
  </si>
  <si>
    <t>(0,9*2+1,118*2)*1,5+0,5*0,9</t>
  </si>
  <si>
    <t>-0,605*1,5</t>
  </si>
  <si>
    <t>((5,088-1,877)*2+2,327+2,035+0,45*2)*2,1+0,5*0,3*3</t>
  </si>
  <si>
    <t>-0,605*1,987</t>
  </si>
  <si>
    <t>13</t>
  </si>
  <si>
    <t>612131121</t>
  </si>
  <si>
    <t>Penetrační disperzní nátěr vnitřních stěn nanášený ručně</t>
  </si>
  <si>
    <t>1066849793</t>
  </si>
  <si>
    <t>STĚNY</t>
  </si>
  <si>
    <t>Chodba vstup</t>
  </si>
  <si>
    <t>(5,088*2+2,727+2,655+0,554+(2,655-2,135))*3,142</t>
  </si>
  <si>
    <t>0,5*2,18*4</t>
  </si>
  <si>
    <t>-1,2*2,29-0,809*2,18-0,75*2,18*2-0,605*1,987*2</t>
  </si>
  <si>
    <t>(5,022*2+3,51*2)*3,147</t>
  </si>
  <si>
    <t>0,15*2,3*2</t>
  </si>
  <si>
    <t>-1,4*1,97-0,809*2,18</t>
  </si>
  <si>
    <t>(5,197*2+2,815*2)*3,133</t>
  </si>
  <si>
    <t>0,15*3*2</t>
  </si>
  <si>
    <t>-1*3-0,75*2,18-0,55*1,97</t>
  </si>
  <si>
    <t>(0,9*2+1,614*2)*3,133</t>
  </si>
  <si>
    <t>-0,55*1,97-0,45*0,89</t>
  </si>
  <si>
    <t>(5,56*2+4*2)*3,135</t>
  </si>
  <si>
    <t>0,15*2,7*23</t>
  </si>
  <si>
    <t>-1,8*2-0,75*2,183</t>
  </si>
  <si>
    <t>(0,9*2+1,118*2)*3,3</t>
  </si>
  <si>
    <t>((5,088-1,877)*2+2,327+2,035+0,45*2)*3,286</t>
  </si>
  <si>
    <t>Odpočet obkladů</t>
  </si>
  <si>
    <t>-(0,9*2+1,118*2)*1,5</t>
  </si>
  <si>
    <t>0,605*1,5</t>
  </si>
  <si>
    <t>-((5,088-1,877)*2+2,327+2,035+0,45*2)*2,1</t>
  </si>
  <si>
    <t>0,605*1,987</t>
  </si>
  <si>
    <t>14</t>
  </si>
  <si>
    <t>612142001</t>
  </si>
  <si>
    <t>Potažení vnitřních stěn sklovláknitým pletivem vtlačeným do tenkovrstvé hmoty</t>
  </si>
  <si>
    <t>-789719513</t>
  </si>
  <si>
    <t>Styk nově zazděných dveří s původním zdivem</t>
  </si>
  <si>
    <t>1*2,4*2</t>
  </si>
  <si>
    <t>Zazděná okna</t>
  </si>
  <si>
    <t>1*4</t>
  </si>
  <si>
    <t>612315111</t>
  </si>
  <si>
    <t>Vápenná hladká omítka rýh ve stěnách š do 150 mm</t>
  </si>
  <si>
    <t>2037149045</t>
  </si>
  <si>
    <t>Kanalizace připojovací</t>
  </si>
  <si>
    <t>10*0,15</t>
  </si>
  <si>
    <t>Vodovod</t>
  </si>
  <si>
    <t>46*0,15</t>
  </si>
  <si>
    <t>Elektro</t>
  </si>
  <si>
    <t>330*0,03</t>
  </si>
  <si>
    <t>16</t>
  </si>
  <si>
    <t>612315211</t>
  </si>
  <si>
    <t>Vápenná hladká omítka malých ploch do 0,09 m2 na stěnách</t>
  </si>
  <si>
    <t>-92392033</t>
  </si>
  <si>
    <t>Prostupy, otlučená místa v omítce místností</t>
  </si>
  <si>
    <t>15*2</t>
  </si>
  <si>
    <t>17</t>
  </si>
  <si>
    <t>612321121</t>
  </si>
  <si>
    <t>Vápenocementová omítka hladká jednovrstvá vnitřních stěn nanášená ručně</t>
  </si>
  <si>
    <t>-206600319</t>
  </si>
  <si>
    <t>Obklady v koupelně</t>
  </si>
  <si>
    <t>Obklady na WC</t>
  </si>
  <si>
    <t>Doplnění omítky po zazděných dveřích</t>
  </si>
  <si>
    <t>1*2,5*2</t>
  </si>
  <si>
    <t>18</t>
  </si>
  <si>
    <t>612321131</t>
  </si>
  <si>
    <t>Potažení vnitřních stěn vápenocementovým štukem tloušťky do 3 mm</t>
  </si>
  <si>
    <t>-1927034473</t>
  </si>
  <si>
    <t>19</t>
  </si>
  <si>
    <t>631311116</t>
  </si>
  <si>
    <t>Mazanina tl přes 50 do 80 mm z betonu prostého bez zvýšených nároků na prostředí tř. C 25/30</t>
  </si>
  <si>
    <t>259407434</t>
  </si>
  <si>
    <t>((5,088-1,877)*2,327-0,367*0,367*0,5-(2,327-2,035)*1,61+0,89*0,45)*0,08</t>
  </si>
  <si>
    <t>20</t>
  </si>
  <si>
    <t>631319011</t>
  </si>
  <si>
    <t>Příplatek k mazanině tl přes 50 do 80 mm za přehlazení povrchu</t>
  </si>
  <si>
    <t>1128592478</t>
  </si>
  <si>
    <t>631319171</t>
  </si>
  <si>
    <t>Příplatek k mazanině tl přes 50 do 80 mm za stržení povrchu spodní vrstvy před vložením výztuže</t>
  </si>
  <si>
    <t>-2124369425</t>
  </si>
  <si>
    <t>22</t>
  </si>
  <si>
    <t>631362022</t>
  </si>
  <si>
    <t>Výztuž mazanin z kompozitních sítí D drátu 3 mm velikost ok 100 x 100 mm</t>
  </si>
  <si>
    <t>-125717216</t>
  </si>
  <si>
    <t>23</t>
  </si>
  <si>
    <t>635211221</t>
  </si>
  <si>
    <t>Násyp tl do 20 mm pod plovoucí nebo tepelně izolační vrstvy podlah z keramzitu</t>
  </si>
  <si>
    <t>-371823346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</si>
  <si>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</si>
  <si>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</si>
  <si>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</si>
  <si>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</si>
  <si>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-1043924264</t>
  </si>
  <si>
    <t>25</t>
  </si>
  <si>
    <t>952901111</t>
  </si>
  <si>
    <t>Vyčištění budov bytové a občanské výstavby při výšce podlaží do 4 m</t>
  </si>
  <si>
    <t>-1193064103</t>
  </si>
  <si>
    <t>26</t>
  </si>
  <si>
    <t>952902021</t>
  </si>
  <si>
    <t>Čištění budov zametení hladkých podlah</t>
  </si>
  <si>
    <t>-793711616</t>
  </si>
  <si>
    <t>Denní úklid společných prostor</t>
  </si>
  <si>
    <t>100*45</t>
  </si>
  <si>
    <t>27</t>
  </si>
  <si>
    <t>962031133</t>
  </si>
  <si>
    <t>Bourání příček z cihel pálených na MVC tl do 150 mm</t>
  </si>
  <si>
    <t>-239938537</t>
  </si>
  <si>
    <t>2,035*3,4</t>
  </si>
  <si>
    <t>28</t>
  </si>
  <si>
    <t>965042131</t>
  </si>
  <si>
    <t>Bourání podkladů pod dlažby nebo mazanin betonových nebo z litého asfaltu tl do 100 mm pl do 4 m2</t>
  </si>
  <si>
    <t>1852381024</t>
  </si>
  <si>
    <t>29</t>
  </si>
  <si>
    <t>965046111</t>
  </si>
  <si>
    <t>Broušení stávajících betonových podlah úběr do 3 mm</t>
  </si>
  <si>
    <t>486349384</t>
  </si>
  <si>
    <t>30</t>
  </si>
  <si>
    <t>965046119</t>
  </si>
  <si>
    <t>Příplatek k broušení stávajících betonových podlah za každý další 1 mm úběru</t>
  </si>
  <si>
    <t>1595248727</t>
  </si>
  <si>
    <t>31</t>
  </si>
  <si>
    <t>965081223</t>
  </si>
  <si>
    <t>Bourání podlah z dlaždic keramických nebo xylolitových tl přes 10 mm plochy přes 1 m2</t>
  </si>
  <si>
    <t>590703072</t>
  </si>
  <si>
    <t>32</t>
  </si>
  <si>
    <t>965082923</t>
  </si>
  <si>
    <t>Odstranění násypů pod podlahami tl do 100 mm pl přes 2 m2</t>
  </si>
  <si>
    <t>-2134273063</t>
  </si>
  <si>
    <t>((5,088-1,877)*2,327-0,367*0,367*0,5-(2,327-2,035)*1,61+0,89*0,45)*0,15</t>
  </si>
  <si>
    <t>(5,022*3,51+0,15*1,6)*0,02</t>
  </si>
  <si>
    <t>(5,197*2,815+0,15*1,2)*0,02</t>
  </si>
  <si>
    <t>(5,56*4+2*0,15)*0,02</t>
  </si>
  <si>
    <t>(5,088*2,727+(2,655-2,135)*1,42-0,554*1,877+0,5*1*2)*0,02</t>
  </si>
  <si>
    <t>33</t>
  </si>
  <si>
    <t>968062374</t>
  </si>
  <si>
    <t>Vybourání dřevěných rámů oken zdvojených včetně křídel pl do 1 m2</t>
  </si>
  <si>
    <t>151423899</t>
  </si>
  <si>
    <t>Okna koupelna a WC</t>
  </si>
  <si>
    <t>0,5*0,9*4</t>
  </si>
  <si>
    <t>34</t>
  </si>
  <si>
    <t>968062455</t>
  </si>
  <si>
    <t>Vybourání dřevěných dveřních zárubní pl do 2 m2</t>
  </si>
  <si>
    <t>604513611</t>
  </si>
  <si>
    <t>0,9*2,2*2</t>
  </si>
  <si>
    <t>0,85*2,2</t>
  </si>
  <si>
    <t>35</t>
  </si>
  <si>
    <t>971033231</t>
  </si>
  <si>
    <t>Vybourání otvorů ve zdivu cihelném pl do 0,0225 m2 na MVC nebo MV tl do 150 mm</t>
  </si>
  <si>
    <t>-1874793715</t>
  </si>
  <si>
    <t>Prostupy ZTI, UT a elektro</t>
  </si>
  <si>
    <t>36</t>
  </si>
  <si>
    <t>971033261</t>
  </si>
  <si>
    <t>Vybourání otvorů ve zdivu cihelném pl do 0,0225 m2 na MVC nebo MV tl do 600 mm</t>
  </si>
  <si>
    <t>-2132321201</t>
  </si>
  <si>
    <t>4+6</t>
  </si>
  <si>
    <t>37</t>
  </si>
  <si>
    <t>974031132</t>
  </si>
  <si>
    <t>Vysekání rýh ve zdivu cihelném hl do 50 mm š do 70 mm</t>
  </si>
  <si>
    <t>737179825</t>
  </si>
  <si>
    <t>Kanalizace umyvadlo</t>
  </si>
  <si>
    <t>43</t>
  </si>
  <si>
    <t>38</t>
  </si>
  <si>
    <t>974031153</t>
  </si>
  <si>
    <t>Vysekání rýh ve zdivu cihelném hl do 100 mm š do 100 mm</t>
  </si>
  <si>
    <t>-94890076</t>
  </si>
  <si>
    <t>Kanalizace</t>
  </si>
  <si>
    <t>Kuchyň dřez,myčka,pračka</t>
  </si>
  <si>
    <t>6,5</t>
  </si>
  <si>
    <t>39</t>
  </si>
  <si>
    <t>974082112</t>
  </si>
  <si>
    <t>Vysekání rýh pro ploché vodiče v omítce MV nebo MVC stěn š do 30 mm</t>
  </si>
  <si>
    <t>-111791145</t>
  </si>
  <si>
    <t>330</t>
  </si>
  <si>
    <t>40</t>
  </si>
  <si>
    <t>974082172</t>
  </si>
  <si>
    <t>Vysekání rýh pro ploché vodiče v omítce MV nebo MVC stropů š do 30 mm</t>
  </si>
  <si>
    <t>860627345</t>
  </si>
  <si>
    <t>41</t>
  </si>
  <si>
    <t>977132111</t>
  </si>
  <si>
    <t>Vyvrtání otvorů pro elektroinstalační krabice ve stěnách z cihel hloubky do 60 mm</t>
  </si>
  <si>
    <t>1134947592</t>
  </si>
  <si>
    <t>krabice elektro</t>
  </si>
  <si>
    <t>53</t>
  </si>
  <si>
    <t>42</t>
  </si>
  <si>
    <t>978013191</t>
  </si>
  <si>
    <t>Otlučení (osekání) vnitřní vápenné nebo vápenocementové omítky stěn v rozsahu přes 50 do 100 %</t>
  </si>
  <si>
    <t>-1394246631</t>
  </si>
  <si>
    <t>(0,9*2+1,118*2)*1,5</t>
  </si>
  <si>
    <t>((5,088-1,877)*2+2,327+2,035+0,45*2)*2,1+0,15*0,5*4</t>
  </si>
  <si>
    <t>-0,605*1,987*2</t>
  </si>
  <si>
    <t>997</t>
  </si>
  <si>
    <t>Přesun sutě</t>
  </si>
  <si>
    <t>997013214</t>
  </si>
  <si>
    <t>Vnitrostaveništní doprava suti a vybouraných hmot pro budovy v přes 12 do 15 m ručně</t>
  </si>
  <si>
    <t>-143118005</t>
  </si>
  <si>
    <t>44</t>
  </si>
  <si>
    <t>997013219</t>
  </si>
  <si>
    <t>Příplatek k vnitrostaveništní dopravě suti a vybouraných hmot za zvětšenou dopravu suti ZKD 10 m</t>
  </si>
  <si>
    <t>-237402991</t>
  </si>
  <si>
    <t>13,184*2 'Přepočtené koeficientem množství</t>
  </si>
  <si>
    <t>45</t>
  </si>
  <si>
    <t>997013501</t>
  </si>
  <si>
    <t>Odvoz suti a vybouraných hmot na skládku nebo meziskládku do 1 km se složením</t>
  </si>
  <si>
    <t>1993068520</t>
  </si>
  <si>
    <t>46</t>
  </si>
  <si>
    <t>997013509</t>
  </si>
  <si>
    <t>Příplatek k odvozu suti a vybouraných hmot na skládku ZKD 1 km přes 1 km</t>
  </si>
  <si>
    <t>645414612</t>
  </si>
  <si>
    <t>13,184*19 'Přepočtené koeficientem množství</t>
  </si>
  <si>
    <t>47</t>
  </si>
  <si>
    <t>997013631</t>
  </si>
  <si>
    <t>Poplatek za uložení na skládce (skládkovné) stavebního odpadu směsného kód odpadu 17 09 04</t>
  </si>
  <si>
    <t>-1857486775</t>
  </si>
  <si>
    <t>998</t>
  </si>
  <si>
    <t>Přesun hmot</t>
  </si>
  <si>
    <t>48</t>
  </si>
  <si>
    <t>998018003</t>
  </si>
  <si>
    <t>Přesun hmot ruční pro budovy v přes 12 do 24 m</t>
  </si>
  <si>
    <t>1892133927</t>
  </si>
  <si>
    <t>49</t>
  </si>
  <si>
    <t>998018011</t>
  </si>
  <si>
    <t>Příplatek k ručnímu přesunu hmot pro budovy za zvětšený přesun ZKD 100 m</t>
  </si>
  <si>
    <t>-1167879110</t>
  </si>
  <si>
    <t>PSV</t>
  </si>
  <si>
    <t>Práce a dodávky PSV</t>
  </si>
  <si>
    <t>711</t>
  </si>
  <si>
    <t>Izolace proti vodě, vlhkosti a plynům</t>
  </si>
  <si>
    <t>50</t>
  </si>
  <si>
    <t>711199101</t>
  </si>
  <si>
    <t>Provedení těsnícího pásu do spoje dilatační nebo styčné spáry podlaha - stěna</t>
  </si>
  <si>
    <t>1651889408</t>
  </si>
  <si>
    <t>((5,088-1,877)*2+2,327+2,035+0,45*2)</t>
  </si>
  <si>
    <t>51</t>
  </si>
  <si>
    <t>28355022</t>
  </si>
  <si>
    <t>páska pružná těsnící hydroizolační š do 125mm</t>
  </si>
  <si>
    <t>1111499760</t>
  </si>
  <si>
    <t>11,684*1,05 'Přepočtené koeficientem množství</t>
  </si>
  <si>
    <t>52</t>
  </si>
  <si>
    <t>711199102</t>
  </si>
  <si>
    <t>Provedení těsnícího koutu pro vnější nebo vnitřní roh spáry podlaha - stěna</t>
  </si>
  <si>
    <t>373318001</t>
  </si>
  <si>
    <t>2+7</t>
  </si>
  <si>
    <t>59054004</t>
  </si>
  <si>
    <t>páska pružná těsnící hydroizolační-roh</t>
  </si>
  <si>
    <t>1669511171</t>
  </si>
  <si>
    <t>54</t>
  </si>
  <si>
    <t>59054242</t>
  </si>
  <si>
    <t>páska pružná těsnící hydroizolační -kout</t>
  </si>
  <si>
    <t>2079181389</t>
  </si>
  <si>
    <t>55</t>
  </si>
  <si>
    <t>711493112</t>
  </si>
  <si>
    <t>Izolace proti podpovrchové a tlakové vodě vodorovná těsnicí stěrkou jednosložkovou na bázi cementu</t>
  </si>
  <si>
    <t>-1139888144</t>
  </si>
  <si>
    <t>56</t>
  </si>
  <si>
    <t>711493122</t>
  </si>
  <si>
    <t>Izolace proti podpovrchové a tlakové vodě svislá těsnicí stěrkou jednosložkovou na bázi cementu</t>
  </si>
  <si>
    <t>-1501870050</t>
  </si>
  <si>
    <t xml:space="preserve">Soklík  nad podlahou</t>
  </si>
  <si>
    <t>((5,088-1,877)*2+2,327+2,035+0,45*2)*0,15</t>
  </si>
  <si>
    <t>Za sprchovým koutem</t>
  </si>
  <si>
    <t>(1,1+0,9)*2,2</t>
  </si>
  <si>
    <t>Okolo vany a roh stěny k umyvadlu</t>
  </si>
  <si>
    <t>(2+0,9+0,45+0,3)*2</t>
  </si>
  <si>
    <t>57</t>
  </si>
  <si>
    <t>998711103</t>
  </si>
  <si>
    <t>Přesun hmot tonážní pro izolace proti vodě, vlhkosti a plynům v objektech v přes 12 do 60 m</t>
  </si>
  <si>
    <t>1096745485</t>
  </si>
  <si>
    <t>58</t>
  </si>
  <si>
    <t>998711181</t>
  </si>
  <si>
    <t>Příplatek k přesunu hmot tonážní 711 prováděný bez použití mechanizace</t>
  </si>
  <si>
    <t>-79616297</t>
  </si>
  <si>
    <t>59</t>
  </si>
  <si>
    <t>998711192</t>
  </si>
  <si>
    <t>Příplatek k přesunu hmot tonážní 711 za zvětšený přesun do 100 m</t>
  </si>
  <si>
    <t>764802219</t>
  </si>
  <si>
    <t>713</t>
  </si>
  <si>
    <t>Izolace tepelné</t>
  </si>
  <si>
    <t>60</t>
  </si>
  <si>
    <t>713121111</t>
  </si>
  <si>
    <t>Montáž izolace tepelné podlah volně kladenými rohožemi, pásy, dílci, deskami 1 vrstva</t>
  </si>
  <si>
    <t>-1757499322</t>
  </si>
  <si>
    <t>Podlaha koupelna</t>
  </si>
  <si>
    <t>7,335</t>
  </si>
  <si>
    <t>61</t>
  </si>
  <si>
    <t>28375912</t>
  </si>
  <si>
    <t>deska EPS 150 pro konstrukce s vysokým zatížením λ=0,035 tl 80mm</t>
  </si>
  <si>
    <t>-835435677</t>
  </si>
  <si>
    <t>7,335*1,05 'Přepočtené koeficientem množství</t>
  </si>
  <si>
    <t>62</t>
  </si>
  <si>
    <t>713121211</t>
  </si>
  <si>
    <t>Montáž izolace tepelné podlah volně kladenými okrajovými pásky</t>
  </si>
  <si>
    <t>-33558259</t>
  </si>
  <si>
    <t>63</t>
  </si>
  <si>
    <t>63140274</t>
  </si>
  <si>
    <t>pásek okrajový izolační minerální plovoucích podlah š 120mm tl 12mm</t>
  </si>
  <si>
    <t>2121031673</t>
  </si>
  <si>
    <t>64</t>
  </si>
  <si>
    <t>713191132</t>
  </si>
  <si>
    <t>Montáž izolace tepelné podlah, stropů vrchem nebo střech překrytí separační fólií z PE</t>
  </si>
  <si>
    <t>-1566573200</t>
  </si>
  <si>
    <t>Koupelna na tepelné izolaci</t>
  </si>
  <si>
    <t>Mezi 2 deskami OSB</t>
  </si>
  <si>
    <t>65</t>
  </si>
  <si>
    <t>28323100</t>
  </si>
  <si>
    <t>fólie LDPE (750 kg/m3) proti zemní vlhkosti nad úrovní terénu tl 0,8mm</t>
  </si>
  <si>
    <t>1817698801</t>
  </si>
  <si>
    <t>77,126*1,1655 'Přepočtené koeficientem množství</t>
  </si>
  <si>
    <t>66</t>
  </si>
  <si>
    <t>713191133</t>
  </si>
  <si>
    <t>Montáž izolace tepelné podlah, stropů vrchem nebo střech překrytí fólií s přelepeným spojem</t>
  </si>
  <si>
    <t>-2026260147</t>
  </si>
  <si>
    <t>Koupelna parotěsná pod tepelnou izolací</t>
  </si>
  <si>
    <t>67</t>
  </si>
  <si>
    <t>28323101</t>
  </si>
  <si>
    <t>fólie LDPE (750 kg/m3) proti zemní vlhkosti nad úrovní terénu tl 1mm</t>
  </si>
  <si>
    <t>483526828</t>
  </si>
  <si>
    <t>7,335*1,1655 'Přepočtené koeficientem množství</t>
  </si>
  <si>
    <t>68</t>
  </si>
  <si>
    <t>998713103</t>
  </si>
  <si>
    <t>Přesun hmot tonážní pro izolace tepelné v objektech v přes 12 do 24 m</t>
  </si>
  <si>
    <t>519848899</t>
  </si>
  <si>
    <t>69</t>
  </si>
  <si>
    <t>998713181</t>
  </si>
  <si>
    <t>Příplatek k přesunu hmot tonážní 713 prováděný bez použití mechanizace</t>
  </si>
  <si>
    <t>-799637213</t>
  </si>
  <si>
    <t>70</t>
  </si>
  <si>
    <t>998713192</t>
  </si>
  <si>
    <t>Příplatek k přesunu hmot tonážní 713 za zvětšený přesun do 100 m</t>
  </si>
  <si>
    <t>121055156</t>
  </si>
  <si>
    <t>721</t>
  </si>
  <si>
    <t>Zdravotechnika - vnitřní kanalizace</t>
  </si>
  <si>
    <t>71</t>
  </si>
  <si>
    <t>721170972</t>
  </si>
  <si>
    <t>Potrubí z PVC krácení trub DN 50</t>
  </si>
  <si>
    <t>280675104</t>
  </si>
  <si>
    <t>72</t>
  </si>
  <si>
    <t>721170974</t>
  </si>
  <si>
    <t>Potrubí z PVC krácení trub DN 110</t>
  </si>
  <si>
    <t>-1341948133</t>
  </si>
  <si>
    <t>73</t>
  </si>
  <si>
    <t>721171803</t>
  </si>
  <si>
    <t>Demontáž potrubí z PVC D do 75</t>
  </si>
  <si>
    <t>1879583463</t>
  </si>
  <si>
    <t>74</t>
  </si>
  <si>
    <t>721171905</t>
  </si>
  <si>
    <t>Potrubí z PP vsazení odbočky do hrdla DN 110</t>
  </si>
  <si>
    <t>1734659918</t>
  </si>
  <si>
    <t>75</t>
  </si>
  <si>
    <t>721171915</t>
  </si>
  <si>
    <t>Potrubí z PP propojení potrubí DN 110</t>
  </si>
  <si>
    <t>-1133432887</t>
  </si>
  <si>
    <t>76</t>
  </si>
  <si>
    <t>721174042</t>
  </si>
  <si>
    <t>Potrubí kanalizační z PP připojovací DN 40</t>
  </si>
  <si>
    <t>536886490</t>
  </si>
  <si>
    <t>Umyvadlo</t>
  </si>
  <si>
    <t>Kotel</t>
  </si>
  <si>
    <t>3,5</t>
  </si>
  <si>
    <t>77</t>
  </si>
  <si>
    <t>721174043</t>
  </si>
  <si>
    <t>Potrubí kanalizační z PP připojovací DN 50</t>
  </si>
  <si>
    <t>-12335358</t>
  </si>
  <si>
    <t>Umyvadlo k vaně</t>
  </si>
  <si>
    <t>1,5</t>
  </si>
  <si>
    <t>Dřez,myčka,pračka -část</t>
  </si>
  <si>
    <t>78</t>
  </si>
  <si>
    <t>721174044</t>
  </si>
  <si>
    <t>Potrubí kanalizační z PP připojovací DN 75</t>
  </si>
  <si>
    <t>-359348901</t>
  </si>
  <si>
    <t>Sprcha</t>
  </si>
  <si>
    <t>Vana</t>
  </si>
  <si>
    <t>79</t>
  </si>
  <si>
    <t>721174045</t>
  </si>
  <si>
    <t>Potrubí kanalizační z PP připojovací DN 110</t>
  </si>
  <si>
    <t>2068724919</t>
  </si>
  <si>
    <t>80</t>
  </si>
  <si>
    <t>721194104</t>
  </si>
  <si>
    <t>Vyvedení a upevnění odpadních výpustek DN 40</t>
  </si>
  <si>
    <t>-513823048</t>
  </si>
  <si>
    <t>81</t>
  </si>
  <si>
    <t>721194105</t>
  </si>
  <si>
    <t>Vyvedení a upevnění odpadních výpustek DN 50</t>
  </si>
  <si>
    <t>-1157929690</t>
  </si>
  <si>
    <t>Dřez</t>
  </si>
  <si>
    <t>82</t>
  </si>
  <si>
    <t>721194109</t>
  </si>
  <si>
    <t>Vyvedení a upevnění odpadních výpustek DN 110</t>
  </si>
  <si>
    <t>-736631387</t>
  </si>
  <si>
    <t>83</t>
  </si>
  <si>
    <t>721219128</t>
  </si>
  <si>
    <t>Montáž odtokového sprchového žlabu délky do 1050 mm</t>
  </si>
  <si>
    <t>2041015762</t>
  </si>
  <si>
    <t>84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</si>
  <si>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</si>
  <si>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</si>
  <si>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1120286194</t>
  </si>
  <si>
    <t>85</t>
  </si>
  <si>
    <t>721229111</t>
  </si>
  <si>
    <t>Montáž zápachové uzávěrky pro pračku a myčku do DN 50 ostatní typ</t>
  </si>
  <si>
    <t>-1825532395</t>
  </si>
  <si>
    <t>Pračka a myčka</t>
  </si>
  <si>
    <t>1+1</t>
  </si>
  <si>
    <t>86</t>
  </si>
  <si>
    <t>55161830</t>
  </si>
  <si>
    <t>uzávěrka zápachová pro pračku a myčku podomítková DN 40/50 nerez</t>
  </si>
  <si>
    <t>-1129926440</t>
  </si>
  <si>
    <t>87</t>
  </si>
  <si>
    <t>721290111</t>
  </si>
  <si>
    <t>Zkouška těsnosti potrubí kanalizace vodou DN do 125</t>
  </si>
  <si>
    <t>845490266</t>
  </si>
  <si>
    <t>88</t>
  </si>
  <si>
    <t>998721103</t>
  </si>
  <si>
    <t>Přesun hmot tonážní pro vnitřní kanalizace v objektech v přes 12 do 24 m</t>
  </si>
  <si>
    <t>-1528413252</t>
  </si>
  <si>
    <t>89</t>
  </si>
  <si>
    <t>998721181</t>
  </si>
  <si>
    <t>Příplatek k přesunu hmot tonážní 721 prováděný bez použití mechanizace</t>
  </si>
  <si>
    <t>-329993134</t>
  </si>
  <si>
    <t>90</t>
  </si>
  <si>
    <t>998721192</t>
  </si>
  <si>
    <t>Příplatek k přesunu hmot tonážní 721 za zvětšený přesun do 100 m</t>
  </si>
  <si>
    <t>-1911783227</t>
  </si>
  <si>
    <t>722</t>
  </si>
  <si>
    <t>Zdravotechnika - vnitřní vodovod</t>
  </si>
  <si>
    <t>91</t>
  </si>
  <si>
    <t>722130801</t>
  </si>
  <si>
    <t>Demontáž potrubí ocelové pozinkované závitové DN do 25</t>
  </si>
  <si>
    <t>1637527142</t>
  </si>
  <si>
    <t>92</t>
  </si>
  <si>
    <t>722174003</t>
  </si>
  <si>
    <t>Potrubí vodovodní plastové PPR svar polyfúze PN 16 D 25x3,5 mm</t>
  </si>
  <si>
    <t>2114986151</t>
  </si>
  <si>
    <t>Koupelna WC,sprcha,vana,umyvadlo</t>
  </si>
  <si>
    <t>93</t>
  </si>
  <si>
    <t>722179191</t>
  </si>
  <si>
    <t>Příplatek k rozvodu vody z plastů za malý rozsah prací na zakázce do 20 m</t>
  </si>
  <si>
    <t>soubor</t>
  </si>
  <si>
    <t>309117420</t>
  </si>
  <si>
    <t>94</t>
  </si>
  <si>
    <t>722179192</t>
  </si>
  <si>
    <t>Příplatek k rozvodu vody z plastů za potrubí do D 32 mm do 15 svarů</t>
  </si>
  <si>
    <t>1469186743</t>
  </si>
  <si>
    <t>95</t>
  </si>
  <si>
    <t>722181212</t>
  </si>
  <si>
    <t>Ochrana vodovodního potrubí přilepenými termoizolačními trubicemi z PE tl do 6 mm DN přes 22 do 32 mm</t>
  </si>
  <si>
    <t>-529781295</t>
  </si>
  <si>
    <t>96</t>
  </si>
  <si>
    <t>722190401</t>
  </si>
  <si>
    <t>Vyvedení a upevnění výpustku DN do 25</t>
  </si>
  <si>
    <t>-1610007883</t>
  </si>
  <si>
    <t>97</t>
  </si>
  <si>
    <t>722190901</t>
  </si>
  <si>
    <t>Uzavření nebo otevření vodovodního potrubí při opravách</t>
  </si>
  <si>
    <t>698628602</t>
  </si>
  <si>
    <t>98</t>
  </si>
  <si>
    <t>722220151</t>
  </si>
  <si>
    <t>Nástěnka závitová plastová PPR PN 20 DN 16 x G 1/2"</t>
  </si>
  <si>
    <t>-166676339</t>
  </si>
  <si>
    <t>WC,pračka,myčka,umyvadlo,dřez</t>
  </si>
  <si>
    <t>1+1+1+2+2</t>
  </si>
  <si>
    <t>99</t>
  </si>
  <si>
    <t>722220161</t>
  </si>
  <si>
    <t>Nástěnný komplet plastový PPR PN 20 DN 20 x G 1/2"</t>
  </si>
  <si>
    <t>-360374821</t>
  </si>
  <si>
    <t>sprcha,vana</t>
  </si>
  <si>
    <t>100</t>
  </si>
  <si>
    <t>722220872</t>
  </si>
  <si>
    <t>Demontáž armatur závitových se dvěma závity a šroubením G přes 3/8 do 3/4</t>
  </si>
  <si>
    <t>508422741</t>
  </si>
  <si>
    <t>Hadice k WC</t>
  </si>
  <si>
    <t>101</t>
  </si>
  <si>
    <t>722232221</t>
  </si>
  <si>
    <t>Kohout kulový rohový G 1/2" PN 42 do 185°C plnoprůtokový s 2x vnějším závitem</t>
  </si>
  <si>
    <t>1547859924</t>
  </si>
  <si>
    <t>Dřez, umyvadlo, WC</t>
  </si>
  <si>
    <t>2+2+1</t>
  </si>
  <si>
    <t>102</t>
  </si>
  <si>
    <t>722239101</t>
  </si>
  <si>
    <t>Montáž armatur vodovodních se dvěma závity G 1/2"</t>
  </si>
  <si>
    <t>205852893</t>
  </si>
  <si>
    <t>Hadice k umyvadlu,dřezu a WC</t>
  </si>
  <si>
    <t>103</t>
  </si>
  <si>
    <t>RAF.XF0050P</t>
  </si>
  <si>
    <t>hadice flexibilní XF0050P 3,8" délka 400 mm bal. 2 kusy</t>
  </si>
  <si>
    <t>-1239286927</t>
  </si>
  <si>
    <t>104</t>
  </si>
  <si>
    <t>722290234</t>
  </si>
  <si>
    <t>Proplach a dezinfekce vodovodního potrubí DN do 80</t>
  </si>
  <si>
    <t>1800288949</t>
  </si>
  <si>
    <t>105</t>
  </si>
  <si>
    <t>722290246</t>
  </si>
  <si>
    <t>Zkouška těsnosti vodovodního potrubí plastového DN do 40</t>
  </si>
  <si>
    <t>1116376342</t>
  </si>
  <si>
    <t>106</t>
  </si>
  <si>
    <t>998722103</t>
  </si>
  <si>
    <t>Přesun hmot tonážní pro vnitřní vodovod v objektech v přes 12 do 24 m</t>
  </si>
  <si>
    <t>-1912221789</t>
  </si>
  <si>
    <t>107</t>
  </si>
  <si>
    <t>998722181</t>
  </si>
  <si>
    <t>Příplatek k přesunu hmot tonážní 722 prováděný bez použití mechanizace</t>
  </si>
  <si>
    <t>324696328</t>
  </si>
  <si>
    <t>108</t>
  </si>
  <si>
    <t>998722192</t>
  </si>
  <si>
    <t>Příplatek k přesunu hmot tonážní 722 za zvětšený přesun do 100 m</t>
  </si>
  <si>
    <t>-660509723</t>
  </si>
  <si>
    <t>723</t>
  </si>
  <si>
    <t>Zdravotechnika - vnitřní plynovod</t>
  </si>
  <si>
    <t>109</t>
  </si>
  <si>
    <t>723181013</t>
  </si>
  <si>
    <t>Potrubí měděné polotvrdé spojované lisováním D 22x1 mm</t>
  </si>
  <si>
    <t>-644222094</t>
  </si>
  <si>
    <t>Přívod ke kotli</t>
  </si>
  <si>
    <t>110</t>
  </si>
  <si>
    <t>723231164</t>
  </si>
  <si>
    <t>Kohout kulový přímý G 1" PN 42 do 185°C plnoprůtokový vnitřní závit těžká řada</t>
  </si>
  <si>
    <t>-1519540719</t>
  </si>
  <si>
    <t>111</t>
  </si>
  <si>
    <t>998723103</t>
  </si>
  <si>
    <t>Přesun hmot tonážní pro vnitřní plynovod v objektech v přes 12 do 24 m</t>
  </si>
  <si>
    <t>430750467</t>
  </si>
  <si>
    <t>112</t>
  </si>
  <si>
    <t>998723181</t>
  </si>
  <si>
    <t>Příplatek k přesunu hmot tonážní 723 prováděný bez použití mechanizace</t>
  </si>
  <si>
    <t>1374434354</t>
  </si>
  <si>
    <t>113</t>
  </si>
  <si>
    <t>998723192</t>
  </si>
  <si>
    <t>Příplatek k přesunu hmot tonážní 723 za zvětšený přesun do 100 m</t>
  </si>
  <si>
    <t>-72331003</t>
  </si>
  <si>
    <t>725</t>
  </si>
  <si>
    <t>Zdravotechnika - zařizovací předměty</t>
  </si>
  <si>
    <t>114</t>
  </si>
  <si>
    <t>725-1</t>
  </si>
  <si>
    <t>D + M háčku na ručníky</t>
  </si>
  <si>
    <t>ks</t>
  </si>
  <si>
    <t>1527810028</t>
  </si>
  <si>
    <t>115</t>
  </si>
  <si>
    <t>725110814</t>
  </si>
  <si>
    <t>Demontáž klozetu Kombi</t>
  </si>
  <si>
    <t>-502485847</t>
  </si>
  <si>
    <t>116</t>
  </si>
  <si>
    <t>725119122</t>
  </si>
  <si>
    <t>Montáž klozetových mís kombi</t>
  </si>
  <si>
    <t>1088777508</t>
  </si>
  <si>
    <t>Původní WC</t>
  </si>
  <si>
    <t>117</t>
  </si>
  <si>
    <t>725119131</t>
  </si>
  <si>
    <t>Montáž klozetových sedátek standardních</t>
  </si>
  <si>
    <t>726247317</t>
  </si>
  <si>
    <t>118</t>
  </si>
  <si>
    <t>55167381</t>
  </si>
  <si>
    <t>sedátko klozetové duroplastové bílé s poklopem</t>
  </si>
  <si>
    <t>-467833377</t>
  </si>
  <si>
    <t>119</t>
  </si>
  <si>
    <t>725829131</t>
  </si>
  <si>
    <t>Montáž baterie umyvadlové stojánkové G 1/2" ostatní typ</t>
  </si>
  <si>
    <t>1573014616</t>
  </si>
  <si>
    <t>120</t>
  </si>
  <si>
    <t>55145686</t>
  </si>
  <si>
    <t>baterie umyvadlová stojánková páková</t>
  </si>
  <si>
    <t>1517941200</t>
  </si>
  <si>
    <t>121</t>
  </si>
  <si>
    <t>725839102</t>
  </si>
  <si>
    <t>Montáž baterie vanové nástěnné G 3/4" ostatní typ</t>
  </si>
  <si>
    <t>1692598169</t>
  </si>
  <si>
    <t>122</t>
  </si>
  <si>
    <t>55144923</t>
  </si>
  <si>
    <t>baterie vanová páková s automatickým přepínačem a sprchou rozteč 150mm</t>
  </si>
  <si>
    <t>-1208970785</t>
  </si>
  <si>
    <t>123</t>
  </si>
  <si>
    <t>725849411</t>
  </si>
  <si>
    <t>Montáž baterie sprchové nástěnná s nastavitelnou výškou sprchy</t>
  </si>
  <si>
    <t>-806350407</t>
  </si>
  <si>
    <t>124</t>
  </si>
  <si>
    <t>55145600</t>
  </si>
  <si>
    <t>baterie sprchová nástěnná termostatická 150mm chrom</t>
  </si>
  <si>
    <t>-60983592</t>
  </si>
  <si>
    <t>125</t>
  </si>
  <si>
    <t>55145003</t>
  </si>
  <si>
    <t>souprava sprchová komplet</t>
  </si>
  <si>
    <t>sada</t>
  </si>
  <si>
    <t>-1900509080</t>
  </si>
  <si>
    <t>126</t>
  </si>
  <si>
    <t>725219102</t>
  </si>
  <si>
    <t>Montáž umyvadla připevněného na šrouby do zdiva</t>
  </si>
  <si>
    <t>1218338370</t>
  </si>
  <si>
    <t>127</t>
  </si>
  <si>
    <t>64211046</t>
  </si>
  <si>
    <t>umyvadlo keramické závěsné bílé š 600mm</t>
  </si>
  <si>
    <t>977060561</t>
  </si>
  <si>
    <t>128</t>
  </si>
  <si>
    <t>725229103</t>
  </si>
  <si>
    <t>Montáž vany se zápachovou uzávěrkou akrylátových</t>
  </si>
  <si>
    <t>218012352</t>
  </si>
  <si>
    <t>129</t>
  </si>
  <si>
    <t>6100019620</t>
  </si>
  <si>
    <t>Vana akrylátová 180×80 cm včetně nohou</t>
  </si>
  <si>
    <t>-84911287</t>
  </si>
  <si>
    <t>130</t>
  </si>
  <si>
    <t>55166003</t>
  </si>
  <si>
    <t>souprava přepadová k vaně odpad DN 40/50 se zápachovou uzávěrkou 6/4"</t>
  </si>
  <si>
    <t>1729999983</t>
  </si>
  <si>
    <t>131</t>
  </si>
  <si>
    <t>725244624</t>
  </si>
  <si>
    <t>Zástěna sprchová rohová polorámová skleněná tl. 6 mm dveře otvíravé jednokřídlové vstup z čela na vaničku 900x900 mm</t>
  </si>
  <si>
    <t>1454235443</t>
  </si>
  <si>
    <t>132</t>
  </si>
  <si>
    <t>725291621</t>
  </si>
  <si>
    <t>Doplňky zařízení koupelen a záchodů nerezové zásobník toaletních papírů</t>
  </si>
  <si>
    <t>-476927108</t>
  </si>
  <si>
    <t>133</t>
  </si>
  <si>
    <t>725320821</t>
  </si>
  <si>
    <t>Demontáž dřez dvojitý na ocelové konzole bez výtokových armatur</t>
  </si>
  <si>
    <t>-1590043256</t>
  </si>
  <si>
    <t>134</t>
  </si>
  <si>
    <t>725813112</t>
  </si>
  <si>
    <t>Ventil rohový pračkový G 3/4"</t>
  </si>
  <si>
    <t>-1075942343</t>
  </si>
  <si>
    <t>135</t>
  </si>
  <si>
    <t>725859101</t>
  </si>
  <si>
    <t>Montáž ventilů odpadních do DN 32 pro zařizovací předměty</t>
  </si>
  <si>
    <t>-1199144664</t>
  </si>
  <si>
    <t>136</t>
  </si>
  <si>
    <t>55161007</t>
  </si>
  <si>
    <t>ventil odpadní umyvadlový celokovový CLICK/CLACK s přepadem a připojovacím závitem 5/4"</t>
  </si>
  <si>
    <t>-360496787</t>
  </si>
  <si>
    <t>137</t>
  </si>
  <si>
    <t>725869101</t>
  </si>
  <si>
    <t>Montáž zápachových uzávěrek umyvadlových do DN 40</t>
  </si>
  <si>
    <t>-743912851</t>
  </si>
  <si>
    <t>138</t>
  </si>
  <si>
    <t>55162001</t>
  </si>
  <si>
    <t>uzávěrka zápachová umyvadlová s celokovovým kulatým designem DN 32</t>
  </si>
  <si>
    <t>-2137400178</t>
  </si>
  <si>
    <t>139</t>
  </si>
  <si>
    <t>725869214</t>
  </si>
  <si>
    <t>Montáž zápachových uzávěrek dřezových dvoudílných DN 50</t>
  </si>
  <si>
    <t>1715340130</t>
  </si>
  <si>
    <t>140</t>
  </si>
  <si>
    <t>55161107</t>
  </si>
  <si>
    <t>uzávěrka zápachová dřezová s přípojkou pro myčku a pračku DN 50</t>
  </si>
  <si>
    <t>1714761482</t>
  </si>
  <si>
    <t>141</t>
  </si>
  <si>
    <t>998725103</t>
  </si>
  <si>
    <t>Přesun hmot tonážní pro zařizovací předměty v objektech v přes 12 do 24 m</t>
  </si>
  <si>
    <t>-2127408754</t>
  </si>
  <si>
    <t>142</t>
  </si>
  <si>
    <t>998725181</t>
  </si>
  <si>
    <t>Příplatek k přesunu hmot tonážní 725 prováděný bez použití mechanizace</t>
  </si>
  <si>
    <t>-1251599644</t>
  </si>
  <si>
    <t>143</t>
  </si>
  <si>
    <t>998725192</t>
  </si>
  <si>
    <t>Příplatek k přesunu hmot tonážní 725 za zvětšený přesun do 100 m</t>
  </si>
  <si>
    <t>-1577141653</t>
  </si>
  <si>
    <t>731</t>
  </si>
  <si>
    <t>Ústřední vytápění - kotelny</t>
  </si>
  <si>
    <t>144</t>
  </si>
  <si>
    <t>731244306</t>
  </si>
  <si>
    <t>Kotel ocelový závěsný na plyn kondenzační o výkonu 3,3-25,2 kW s integrovaným zásobníkem TV</t>
  </si>
  <si>
    <t>-1932863466</t>
  </si>
  <si>
    <t>145</t>
  </si>
  <si>
    <t>731810401</t>
  </si>
  <si>
    <t>Nucený odtah spalin dvoutrubkový pro kondenzační kotel vodorovný 80 mm přívod vzduchu přes stěnu</t>
  </si>
  <si>
    <t>-1386309774</t>
  </si>
  <si>
    <t>146</t>
  </si>
  <si>
    <t>731810411</t>
  </si>
  <si>
    <t>Nucený odtah spalin dvoutrubkový pro kondenzační kotel vodorovný 80 mm odvod spalin přes stěnu</t>
  </si>
  <si>
    <t>345450720</t>
  </si>
  <si>
    <t>147</t>
  </si>
  <si>
    <t>731810441</t>
  </si>
  <si>
    <t>Prodloužení odděleného potrubí pro kondenzační kotel průměru 80 mm</t>
  </si>
  <si>
    <t>3576792</t>
  </si>
  <si>
    <t>148</t>
  </si>
  <si>
    <t>998731102</t>
  </si>
  <si>
    <t>Přesun hmot tonážní pro kotelny v objektech v přes 6 do 12 m</t>
  </si>
  <si>
    <t>-1763269656</t>
  </si>
  <si>
    <t>149</t>
  </si>
  <si>
    <t>998731181</t>
  </si>
  <si>
    <t>Příplatek k přesunu hmot tonážní 731 prováděný bez použití mechanizace</t>
  </si>
  <si>
    <t>-1897656152</t>
  </si>
  <si>
    <t>150</t>
  </si>
  <si>
    <t>998731193</t>
  </si>
  <si>
    <t>Příplatek k přesunu hmot tonážní 731 za zvětšený přesun do 500 m</t>
  </si>
  <si>
    <t>1343154349</t>
  </si>
  <si>
    <t>733</t>
  </si>
  <si>
    <t>Ústřední vytápění - rozvodné potrubí</t>
  </si>
  <si>
    <t>151</t>
  </si>
  <si>
    <t>733191111</t>
  </si>
  <si>
    <t>Manžeta prostupová pro ocelové potrubí DN do 20</t>
  </si>
  <si>
    <t>-1681450811</t>
  </si>
  <si>
    <t>152</t>
  </si>
  <si>
    <t>733223202</t>
  </si>
  <si>
    <t>Potrubí měděné tvrdé spojované tvrdým pájením D 15x1 mm</t>
  </si>
  <si>
    <t>2127281288</t>
  </si>
  <si>
    <t>153</t>
  </si>
  <si>
    <t>733223203</t>
  </si>
  <si>
    <t>Potrubí měděné tvrdé spojované tvrdým pájením D 18x1 mm</t>
  </si>
  <si>
    <t>-694412553</t>
  </si>
  <si>
    <t>154</t>
  </si>
  <si>
    <t>733224203</t>
  </si>
  <si>
    <t>Příplatek k potrubí měděnému za potrubí vedené v kotelnách nebo strojovnách D 18x1 mm</t>
  </si>
  <si>
    <t>109276147</t>
  </si>
  <si>
    <t>155</t>
  </si>
  <si>
    <t>733291101</t>
  </si>
  <si>
    <t>Zkouška těsnosti potrubí měděné D do 35x1,5</t>
  </si>
  <si>
    <t>-360303500</t>
  </si>
  <si>
    <t>53+18</t>
  </si>
  <si>
    <t>156</t>
  </si>
  <si>
    <t>733390304</t>
  </si>
  <si>
    <t xml:space="preserve">Napuštění potrubí </t>
  </si>
  <si>
    <t>1435942029</t>
  </si>
  <si>
    <t>157</t>
  </si>
  <si>
    <t>733811231</t>
  </si>
  <si>
    <t>Ochrana potrubí ústředního vytápění termoizolačními trubicemi z PE tl přes 9 do 13 mm DN do 22 mm</t>
  </si>
  <si>
    <t>-1838177574</t>
  </si>
  <si>
    <t>158</t>
  </si>
  <si>
    <t>998733103</t>
  </si>
  <si>
    <t>Přesun hmot tonážní pro rozvody potrubí v objektech v přes 12 do 24 m</t>
  </si>
  <si>
    <t>519003608</t>
  </si>
  <si>
    <t>159</t>
  </si>
  <si>
    <t>998733181</t>
  </si>
  <si>
    <t>Příplatek k přesunu hmot tonážní 733 prováděný bez použití mechanizace</t>
  </si>
  <si>
    <t>582662593</t>
  </si>
  <si>
    <t>160</t>
  </si>
  <si>
    <t>998733193</t>
  </si>
  <si>
    <t>Příplatek k přesunu hmot tonážní 733 za zvětšený přesun do 500 m</t>
  </si>
  <si>
    <t>-1156948393</t>
  </si>
  <si>
    <t>734</t>
  </si>
  <si>
    <t>Ústřední vytápění - armatury</t>
  </si>
  <si>
    <t>161</t>
  </si>
  <si>
    <t>734221682</t>
  </si>
  <si>
    <t>Termostatická hlavice kapalinová PN 10 do 110°C otopných těles VK</t>
  </si>
  <si>
    <t>575667377</t>
  </si>
  <si>
    <t>162</t>
  </si>
  <si>
    <t>734261406</t>
  </si>
  <si>
    <t>Armatura připojovací přímá G 1/2x18 PN 10 do 110°C radiátorů typu VK</t>
  </si>
  <si>
    <t>-876607528</t>
  </si>
  <si>
    <t>163</t>
  </si>
  <si>
    <t>734261734</t>
  </si>
  <si>
    <t>Šroubení regulační radiátorové přímé G 1/2x16 bez vypouštění pro adaptér</t>
  </si>
  <si>
    <t>-516800999</t>
  </si>
  <si>
    <t>164</t>
  </si>
  <si>
    <t>734291273</t>
  </si>
  <si>
    <t>Filtr závitový přímý G 3/4 PN 30 do 110°C s vnitřními závity a integrovaným magnetem</t>
  </si>
  <si>
    <t>701625973</t>
  </si>
  <si>
    <t>165</t>
  </si>
  <si>
    <t>998734103</t>
  </si>
  <si>
    <t>Přesun hmot tonážní pro armatury v objektech v přes 12 do 24 m</t>
  </si>
  <si>
    <t>-1592183793</t>
  </si>
  <si>
    <t>166</t>
  </si>
  <si>
    <t>998734181</t>
  </si>
  <si>
    <t>Příplatek k přesunu hmot tonážní 734 prováděný bez použití mechanizace</t>
  </si>
  <si>
    <t>-200068714</t>
  </si>
  <si>
    <t>167</t>
  </si>
  <si>
    <t>998734193</t>
  </si>
  <si>
    <t>Příplatek k přesunu hmot tonážní 734 za zvětšený přesun do 500 m</t>
  </si>
  <si>
    <t>-115665261</t>
  </si>
  <si>
    <t>735</t>
  </si>
  <si>
    <t>Ústřední vytápění - otopná tělesa</t>
  </si>
  <si>
    <t>168</t>
  </si>
  <si>
    <t>735000912</t>
  </si>
  <si>
    <t>Vyregulování ventilu nebo kohoutu dvojregulačního s termostatickým ovládáním</t>
  </si>
  <si>
    <t>-1852705152</t>
  </si>
  <si>
    <t>169</t>
  </si>
  <si>
    <t>735152478</t>
  </si>
  <si>
    <t>Otopné těleso panelové VK dvoudeskové 1 přídavná přestupní plocha výška/délka 600/1100 mm výkon 1417 W</t>
  </si>
  <si>
    <t>1936717622</t>
  </si>
  <si>
    <t>Pokoj, kuchyně,chodba</t>
  </si>
  <si>
    <t>1+1+1</t>
  </si>
  <si>
    <t>170</t>
  </si>
  <si>
    <t>735152480</t>
  </si>
  <si>
    <t>Otopné těleso panelové VK dvoudeskové 1 přídavná přestupní plocha výška/délka 600/1400 mm výkon 1803 W</t>
  </si>
  <si>
    <t>82415639</t>
  </si>
  <si>
    <t>171</t>
  </si>
  <si>
    <t>735164521</t>
  </si>
  <si>
    <t>Montáž otopného tělesa trubkového na stěny v tělesa do 1340 mm</t>
  </si>
  <si>
    <t>1836231778</t>
  </si>
  <si>
    <t>172</t>
  </si>
  <si>
    <t>54153018</t>
  </si>
  <si>
    <t>těleso trubkové přímotopné 1220x600mm 300W</t>
  </si>
  <si>
    <t>1144023436</t>
  </si>
  <si>
    <t>173</t>
  </si>
  <si>
    <t>735191910</t>
  </si>
  <si>
    <t>Napuštění vody do otopných těles</t>
  </si>
  <si>
    <t>-1666663709</t>
  </si>
  <si>
    <t>0,6*1,1*2*3</t>
  </si>
  <si>
    <t>0,6*1,4*2</t>
  </si>
  <si>
    <t>1,22*0,6</t>
  </si>
  <si>
    <t>174</t>
  </si>
  <si>
    <t>735531045</t>
  </si>
  <si>
    <t>Montáž podlahového vytápění elektrického instalace a napojení termostatu na zeď</t>
  </si>
  <si>
    <t>2013852708</t>
  </si>
  <si>
    <t>175</t>
  </si>
  <si>
    <t>6000224010</t>
  </si>
  <si>
    <t xml:space="preserve">Regulátor prostorový </t>
  </si>
  <si>
    <t>-539362538</t>
  </si>
  <si>
    <t>176</t>
  </si>
  <si>
    <t>998735103</t>
  </si>
  <si>
    <t>Přesun hmot tonážní pro otopná tělesa v objektech v přes 12 do 24 m</t>
  </si>
  <si>
    <t>-265721545</t>
  </si>
  <si>
    <t>177</t>
  </si>
  <si>
    <t>998735181</t>
  </si>
  <si>
    <t>Příplatek k přesunu hmot tonážní 735 prováděný bez použití mechanizace</t>
  </si>
  <si>
    <t>1714359976</t>
  </si>
  <si>
    <t>178</t>
  </si>
  <si>
    <t>998735193</t>
  </si>
  <si>
    <t>Příplatek k přesunu hmot tonážní 735 za zvětšený přesun do 500 m</t>
  </si>
  <si>
    <t>-1392711686</t>
  </si>
  <si>
    <t>741</t>
  </si>
  <si>
    <t>Elektroinstalace - silnoproud</t>
  </si>
  <si>
    <t>179</t>
  </si>
  <si>
    <t>741-1</t>
  </si>
  <si>
    <t>Vyřízení a zabezpečení navýšení příkonu do bytu</t>
  </si>
  <si>
    <t>1079991841</t>
  </si>
  <si>
    <t>180</t>
  </si>
  <si>
    <t>741-2</t>
  </si>
  <si>
    <t>Demontáž původních rozvodů elektro</t>
  </si>
  <si>
    <t>-398117563</t>
  </si>
  <si>
    <t>181</t>
  </si>
  <si>
    <t>741120201</t>
  </si>
  <si>
    <t>Montáž vodič Cu izolovaný plný a laněný s PVC pláštěm žíla 1,5-16 mm2 volně (např. CY, CHAH-V)</t>
  </si>
  <si>
    <t>1282405568</t>
  </si>
  <si>
    <t>Připojení kotle</t>
  </si>
  <si>
    <t>182</t>
  </si>
  <si>
    <t>2000001899</t>
  </si>
  <si>
    <t>NYM-J 300/500 3x1,5S RAL 7035</t>
  </si>
  <si>
    <t>-1249294553</t>
  </si>
  <si>
    <t>183</t>
  </si>
  <si>
    <t>741110041</t>
  </si>
  <si>
    <t>Montáž trubka plastová ohebná D přes 11 do 23 mm uložená pevně</t>
  </si>
  <si>
    <t>788255754</t>
  </si>
  <si>
    <t>Přívod od elektroměru k bytovému rozvaděči</t>
  </si>
  <si>
    <t>184</t>
  </si>
  <si>
    <t>34571154</t>
  </si>
  <si>
    <t>trubka elektroinstalační ohebná z PH, D 22,9/28,5mm</t>
  </si>
  <si>
    <t>1085244926</t>
  </si>
  <si>
    <t>10*1,05 'Přepočtené koeficientem množství</t>
  </si>
  <si>
    <t>185</t>
  </si>
  <si>
    <t>741112001</t>
  </si>
  <si>
    <t>Montáž krabice zapuštěná plastová kruhová</t>
  </si>
  <si>
    <t>1046155323</t>
  </si>
  <si>
    <t>186</t>
  </si>
  <si>
    <t>34571521</t>
  </si>
  <si>
    <t>krabice pod omítku PVC odbočná kruhová D 70mm s víčkem a svorkovnicí</t>
  </si>
  <si>
    <t>-320676764</t>
  </si>
  <si>
    <t>187</t>
  </si>
  <si>
    <t>741112061</t>
  </si>
  <si>
    <t>Montáž krabice přístrojová zapuštěná plastová kruhová</t>
  </si>
  <si>
    <t>-1905595548</t>
  </si>
  <si>
    <t>188</t>
  </si>
  <si>
    <t>1188894</t>
  </si>
  <si>
    <t>KRABICE PRISTROJOVA KP 68/2 KA MELKA</t>
  </si>
  <si>
    <t>-2101101826</t>
  </si>
  <si>
    <t>189</t>
  </si>
  <si>
    <t>741122005</t>
  </si>
  <si>
    <t>Montáž kabel Cu bez ukončení uložený pod omítku plný plochý 3x1 až 2,5 mm2 (CYKYLo)</t>
  </si>
  <si>
    <t>1186007386</t>
  </si>
  <si>
    <t>133+184</t>
  </si>
  <si>
    <t>190</t>
  </si>
  <si>
    <t>34109513</t>
  </si>
  <si>
    <t>kabel instalační plochý jádro Cu plné izolace PVC plášť PVC 450/750V (CYKYLo) 3x1,5mm2</t>
  </si>
  <si>
    <t>-865852095</t>
  </si>
  <si>
    <t>SVĚTLA</t>
  </si>
  <si>
    <t>Světelný okruh 1</t>
  </si>
  <si>
    <t>Ložnice</t>
  </si>
  <si>
    <t>Světelný okruh 2</t>
  </si>
  <si>
    <t>133*1,2 'Přepočtené koeficientem množství</t>
  </si>
  <si>
    <t>191</t>
  </si>
  <si>
    <t>34109517</t>
  </si>
  <si>
    <t>kabel instalační plochý jádro Cu plné izolace PVC plášť PVC 450/750V (CYKYLo) 3x2,5mm2</t>
  </si>
  <si>
    <t>470211238</t>
  </si>
  <si>
    <t>ZÁSUVKY</t>
  </si>
  <si>
    <t>Samostatný přívod kuchyně myčka</t>
  </si>
  <si>
    <t>Samostatný přívod kuchyně pračka</t>
  </si>
  <si>
    <t>Samostatný přívod kuchyně 1 dvojzásuvka linka</t>
  </si>
  <si>
    <t>Zásuvkový obvod 1</t>
  </si>
  <si>
    <t>Zásuvkový obvod 2</t>
  </si>
  <si>
    <t>184*1,2 'Přepočtené koeficientem množství</t>
  </si>
  <si>
    <t>192</t>
  </si>
  <si>
    <t>741122021</t>
  </si>
  <si>
    <t>Montáž kabel Cu bez ukončení uložený pod omítku plný kulatý 4x1,5 mm2 (např. CYKY)</t>
  </si>
  <si>
    <t>-2071032814</t>
  </si>
  <si>
    <t>Vypínač křížový chodba</t>
  </si>
  <si>
    <t>193</t>
  </si>
  <si>
    <t>34111060</t>
  </si>
  <si>
    <t>kabel instalační jádro Cu plné izolace PVC plášť PVC 450/750V (CYKY) 4x1,5mm2</t>
  </si>
  <si>
    <t>76946191</t>
  </si>
  <si>
    <t>8*1,15 'Přepočtené koeficientem množství</t>
  </si>
  <si>
    <t>194</t>
  </si>
  <si>
    <t>741122031</t>
  </si>
  <si>
    <t>Montáž kabel Cu bez ukončení uložený pod omítku plný kulatý 5x1,5 až 2,5 mm2 (CYKY)</t>
  </si>
  <si>
    <t>-1259356712</t>
  </si>
  <si>
    <t>Sporák</t>
  </si>
  <si>
    <t>Přívod pro kotel</t>
  </si>
  <si>
    <t>195</t>
  </si>
  <si>
    <t>34111094.2</t>
  </si>
  <si>
    <t>kabel instalační jádro Cu plné izolace PVC plášť PVC 450/750V (CYKY) 5x2,5mm2</t>
  </si>
  <si>
    <t>89976794</t>
  </si>
  <si>
    <t>14+16</t>
  </si>
  <si>
    <t>30*1,2 'Přepočtené koeficientem množství</t>
  </si>
  <si>
    <t>196</t>
  </si>
  <si>
    <t>741122143</t>
  </si>
  <si>
    <t>Montáž kabel Cu plný kulatý žíla 5x4 až 6 mm2 zatažený v trubkách (např. CYKY)</t>
  </si>
  <si>
    <t>-1239291031</t>
  </si>
  <si>
    <t>197</t>
  </si>
  <si>
    <t>34111100</t>
  </si>
  <si>
    <t>kabel instalační jádro Cu plné izolace PVC plášť PVC 450/750V (CYKY) 5x6mm2</t>
  </si>
  <si>
    <t>-171471091</t>
  </si>
  <si>
    <t>10*1,15 'Přepočtené koeficientem množství</t>
  </si>
  <si>
    <t>198</t>
  </si>
  <si>
    <t>741130001</t>
  </si>
  <si>
    <t>Ukončení vodič izolovaný do 2,5mm2 v rozváděči nebo na přístroji</t>
  </si>
  <si>
    <t>1633184522</t>
  </si>
  <si>
    <t>199</t>
  </si>
  <si>
    <t>741130004</t>
  </si>
  <si>
    <t>Ukončení vodič izolovaný do 6 mm2 v rozváděči nebo na přístroji</t>
  </si>
  <si>
    <t>316833972</t>
  </si>
  <si>
    <t>200</t>
  </si>
  <si>
    <t>741130021</t>
  </si>
  <si>
    <t>Ukončení vodič izolovaný do 2,5 mm2 na svorkovnici</t>
  </si>
  <si>
    <t>-452453149</t>
  </si>
  <si>
    <t>201</t>
  </si>
  <si>
    <t>741210001</t>
  </si>
  <si>
    <t>Montáž rozvodnice oceloplechová nebo plastová běžná do 20 kg</t>
  </si>
  <si>
    <t>-1577796017</t>
  </si>
  <si>
    <t>202</t>
  </si>
  <si>
    <t>35711015</t>
  </si>
  <si>
    <t>rozvodnice nástěnná, plné dveře, IP41, 24 modulárních jednotek, vč. N/pE</t>
  </si>
  <si>
    <t>2139645552</t>
  </si>
  <si>
    <t>203</t>
  </si>
  <si>
    <t>741210833</t>
  </si>
  <si>
    <t>Demontáž rozvodnic plastových na povrchu s krytím do IPx4 plochou přes 0,2 m2</t>
  </si>
  <si>
    <t>-1415926575</t>
  </si>
  <si>
    <t>204</t>
  </si>
  <si>
    <t>741213811</t>
  </si>
  <si>
    <t>Demontáž kabelu silového z rozvodnice průřezu žil do 4 mm2 bez zachování funkčnosti</t>
  </si>
  <si>
    <t>1081862454</t>
  </si>
  <si>
    <t>205</t>
  </si>
  <si>
    <t>741240022</t>
  </si>
  <si>
    <t>Montáž příslušenství rozvoden - tabulka pro přístroje lepená</t>
  </si>
  <si>
    <t>1137832702</t>
  </si>
  <si>
    <t>206</t>
  </si>
  <si>
    <t>741310101</t>
  </si>
  <si>
    <t>Montáž vypínač (polo)zapuštěný bezšroubové připojení 1-jednopólový</t>
  </si>
  <si>
    <t>-93619137</t>
  </si>
  <si>
    <t>Wc</t>
  </si>
  <si>
    <t>207</t>
  </si>
  <si>
    <t>ABB.3559A01345</t>
  </si>
  <si>
    <t>Přístroj spínače jednopólového, řazení 1, 1So</t>
  </si>
  <si>
    <t>-1883091141</t>
  </si>
  <si>
    <t>208</t>
  </si>
  <si>
    <t>ABB.355301289B1</t>
  </si>
  <si>
    <t>Spínač jednopólový, řazení 1</t>
  </si>
  <si>
    <t>-1323081679</t>
  </si>
  <si>
    <t>209</t>
  </si>
  <si>
    <t>ABB.3901GA00010B1</t>
  </si>
  <si>
    <t>Rámeček jednonásobný</t>
  </si>
  <si>
    <t>86435514</t>
  </si>
  <si>
    <t>210</t>
  </si>
  <si>
    <t>34539060</t>
  </si>
  <si>
    <t>rámeček dvojnásobný</t>
  </si>
  <si>
    <t>1700037357</t>
  </si>
  <si>
    <t>211</t>
  </si>
  <si>
    <t>741310122</t>
  </si>
  <si>
    <t>Montáž přepínač (polo)zapuštěný bezšroubové připojení 6-střídavý</t>
  </si>
  <si>
    <t>-1150954584</t>
  </si>
  <si>
    <t>212</t>
  </si>
  <si>
    <t>ABB.355306289B1</t>
  </si>
  <si>
    <t>Přepínač střídavý, řazení 6</t>
  </si>
  <si>
    <t>-2105285370</t>
  </si>
  <si>
    <t>213</t>
  </si>
  <si>
    <t>ABB.3558A06340</t>
  </si>
  <si>
    <t>Přístroj přepínače střídavého, řazení 6, 6So</t>
  </si>
  <si>
    <t>711376536</t>
  </si>
  <si>
    <t>214</t>
  </si>
  <si>
    <t>741310126</t>
  </si>
  <si>
    <t>Montáž přepínač (polo)zapuštěný bezšroubové připojení 7-křížový se zapojením vodičů</t>
  </si>
  <si>
    <t>-632443192</t>
  </si>
  <si>
    <t>215</t>
  </si>
  <si>
    <t>34539014</t>
  </si>
  <si>
    <t>přístroj přepínače křížového, řazení 7, 7So bezšroubové svorky</t>
  </si>
  <si>
    <t>1742965249</t>
  </si>
  <si>
    <t>216</t>
  </si>
  <si>
    <t>34539070</t>
  </si>
  <si>
    <t>přepínač křížový, s krytem, řazení 7, bez rámečku, šroubové svorky, šroubové svorky</t>
  </si>
  <si>
    <t>663694102</t>
  </si>
  <si>
    <t>217</t>
  </si>
  <si>
    <t>34539059</t>
  </si>
  <si>
    <t>rámeček jednonásobný</t>
  </si>
  <si>
    <t>906895452</t>
  </si>
  <si>
    <t>218</t>
  </si>
  <si>
    <t>741310401</t>
  </si>
  <si>
    <t>Montáž spínač tří/čtyřpólový nástěnný do 16 A prostředí normální</t>
  </si>
  <si>
    <t>428531032</t>
  </si>
  <si>
    <t>Kuchyň- sporák</t>
  </si>
  <si>
    <t>219</t>
  </si>
  <si>
    <t>ABB.3956323</t>
  </si>
  <si>
    <t>Přípojka sporáková se signalizační doutnavkou, zapuštěná</t>
  </si>
  <si>
    <t>-1624976389</t>
  </si>
  <si>
    <t>220</t>
  </si>
  <si>
    <t>741311875</t>
  </si>
  <si>
    <t>Demontáž spínačů zapuštěných normálních do 10 A šroubových bez zachování funkčnosti do 4 svorek</t>
  </si>
  <si>
    <t>1931665692</t>
  </si>
  <si>
    <t xml:space="preserve">Koupelna </t>
  </si>
  <si>
    <t>221</t>
  </si>
  <si>
    <t>741312011</t>
  </si>
  <si>
    <t>Montáž odpojovač třípólový do 500 V do 400 A bez zapojení</t>
  </si>
  <si>
    <t>-2056895588</t>
  </si>
  <si>
    <t>Hlavní vypínač</t>
  </si>
  <si>
    <t>222</t>
  </si>
  <si>
    <t>8500050050</t>
  </si>
  <si>
    <t>Vypínač hlavní Eaton IS-32/3, 3pól, 32 A, 240/415 V</t>
  </si>
  <si>
    <t>-1564314716</t>
  </si>
  <si>
    <t>223</t>
  </si>
  <si>
    <t>741313001</t>
  </si>
  <si>
    <t>Montáž zásuvka (polo)zapuštěná bezšroubové připojení 2P+PE se zapojením vodičů</t>
  </si>
  <si>
    <t>1911190307</t>
  </si>
  <si>
    <t>224</t>
  </si>
  <si>
    <t>ABB.55172389B1</t>
  </si>
  <si>
    <t>Zásuvka jednonásobná</t>
  </si>
  <si>
    <t>1102603002</t>
  </si>
  <si>
    <t>Koupelna - kotel</t>
  </si>
  <si>
    <t>225</t>
  </si>
  <si>
    <t>34555241</t>
  </si>
  <si>
    <t>přístroj zásuvky zápustné jednonásobné, krytka s clonkami, bezšroubové svorky</t>
  </si>
  <si>
    <t>-1319057452</t>
  </si>
  <si>
    <t>226</t>
  </si>
  <si>
    <t>741313003</t>
  </si>
  <si>
    <t>Montáž zásuvka (polo)zapuštěná bezšroubové připojení 2x(2P+PE) dvojnásobná se zapojením vodičů</t>
  </si>
  <si>
    <t>-1316007489</t>
  </si>
  <si>
    <t xml:space="preserve">Spíž </t>
  </si>
  <si>
    <t xml:space="preserve">WC </t>
  </si>
  <si>
    <t>227</t>
  </si>
  <si>
    <t>ABB.5513AC02357B</t>
  </si>
  <si>
    <t>Zásuvka dvojnásobná s ochr. kolíky, s clonkami, s natočenou dutinou</t>
  </si>
  <si>
    <t>831883387</t>
  </si>
  <si>
    <t>228</t>
  </si>
  <si>
    <t>741315823</t>
  </si>
  <si>
    <t>Demontáž zásuvek domovních normálních do 16A zapuštěných šroubových bez zachování funkčnosti 2P+PE</t>
  </si>
  <si>
    <t>-1090188229</t>
  </si>
  <si>
    <t>229</t>
  </si>
  <si>
    <t>741320105</t>
  </si>
  <si>
    <t>Montáž jistič jednopólový nn do 25 A ve skříni</t>
  </si>
  <si>
    <t>-839969228</t>
  </si>
  <si>
    <t>2+6</t>
  </si>
  <si>
    <t>230</t>
  </si>
  <si>
    <t>35822111</t>
  </si>
  <si>
    <t>jistič 1pólový-charakteristika B 16A</t>
  </si>
  <si>
    <t>1083680394</t>
  </si>
  <si>
    <t>zásuvkové okruhy, samostatné přívody,kotel</t>
  </si>
  <si>
    <t>231</t>
  </si>
  <si>
    <t>35822109</t>
  </si>
  <si>
    <t>jistič 1pólový-charakteristika B 10A</t>
  </si>
  <si>
    <t>-989545035</t>
  </si>
  <si>
    <t>Světelné okruhy</t>
  </si>
  <si>
    <t>232</t>
  </si>
  <si>
    <t>741320165</t>
  </si>
  <si>
    <t>Montáž jistič třípólový nn do 25 A ve skříni</t>
  </si>
  <si>
    <t>-1638320679</t>
  </si>
  <si>
    <t>sporák</t>
  </si>
  <si>
    <t>233</t>
  </si>
  <si>
    <t>35822401</t>
  </si>
  <si>
    <t>jistič 3pólový-charakteristika B 16A</t>
  </si>
  <si>
    <t>1272697381</t>
  </si>
  <si>
    <t>234</t>
  </si>
  <si>
    <t>741321003</t>
  </si>
  <si>
    <t>Montáž proudových chráničů dvoupólových nn do 25 A ve skříni</t>
  </si>
  <si>
    <t>-334678274</t>
  </si>
  <si>
    <t>235</t>
  </si>
  <si>
    <t>35889206</t>
  </si>
  <si>
    <t>chránič proudový 4pólový 25A pracovního proudu 0,03A</t>
  </si>
  <si>
    <t>399561014</t>
  </si>
  <si>
    <t>236</t>
  </si>
  <si>
    <t>741322825</t>
  </si>
  <si>
    <t>Demontáž jistič jednopólový nn do 63 A ze skříně</t>
  </si>
  <si>
    <t>1041190835</t>
  </si>
  <si>
    <t>237</t>
  </si>
  <si>
    <t>741331032</t>
  </si>
  <si>
    <t>Montáž elektroměru třífázového bez zapojení vodičů</t>
  </si>
  <si>
    <t>105589010</t>
  </si>
  <si>
    <t>238</t>
  </si>
  <si>
    <t>741336841</t>
  </si>
  <si>
    <t>Demontáž elektroměr jednofázový nebo třífázový</t>
  </si>
  <si>
    <t>1143109768</t>
  </si>
  <si>
    <t>239</t>
  </si>
  <si>
    <t>741336875</t>
  </si>
  <si>
    <t>Demontáž termostatu</t>
  </si>
  <si>
    <t>562927183</t>
  </si>
  <si>
    <t>Pro UT</t>
  </si>
  <si>
    <t>240</t>
  </si>
  <si>
    <t>741370032</t>
  </si>
  <si>
    <t>Montáž svítidlo žárovkové bytové nástěnné přisazené 1 zdroj se sklem</t>
  </si>
  <si>
    <t>-1359645633</t>
  </si>
  <si>
    <t>241</t>
  </si>
  <si>
    <t>8500011384</t>
  </si>
  <si>
    <t xml:space="preserve">Svítidlo LED  IP44 15W-NW 15 W</t>
  </si>
  <si>
    <t>1843044967</t>
  </si>
  <si>
    <t>Koupelna nad zrcadlem</t>
  </si>
  <si>
    <t>242</t>
  </si>
  <si>
    <t>741370912</t>
  </si>
  <si>
    <t>Výměna objímek žárovkových keramických E 27</t>
  </si>
  <si>
    <t>-1698697346</t>
  </si>
  <si>
    <t>243</t>
  </si>
  <si>
    <t>34513187</t>
  </si>
  <si>
    <t>objímka žárovky E27 svorcová 13x1 keramická 1332-857 s kovovým kroužkem</t>
  </si>
  <si>
    <t>468866865</t>
  </si>
  <si>
    <t>244</t>
  </si>
  <si>
    <t>34711210</t>
  </si>
  <si>
    <t xml:space="preserve">žárovka čirá E27/42W </t>
  </si>
  <si>
    <t>67108085</t>
  </si>
  <si>
    <t>245</t>
  </si>
  <si>
    <t>741371841</t>
  </si>
  <si>
    <t>Demontáž svítidla interiérového se standardní paticí nebo int. zdrojem LED přisazeného stropního do 0,09 m2 bez zachování funkčnosti</t>
  </si>
  <si>
    <t>877467557</t>
  </si>
  <si>
    <t xml:space="preserve">Ložnice </t>
  </si>
  <si>
    <t>246</t>
  </si>
  <si>
    <t>741371844</t>
  </si>
  <si>
    <t>Demontáž svítidla interiérového se standardní paticí nebo int. zdrojem LED přisazeného nástěnného do 0,09 m2 bez zachování funkčnosti</t>
  </si>
  <si>
    <t>982680238</t>
  </si>
  <si>
    <t>410</t>
  </si>
  <si>
    <t>741372101</t>
  </si>
  <si>
    <t>Montáž svítidlo LED interiérové vestavné podhledové bodové se zapojením vodičů</t>
  </si>
  <si>
    <t>-1327361477</t>
  </si>
  <si>
    <t>411</t>
  </si>
  <si>
    <t>34825008</t>
  </si>
  <si>
    <t>svítidlo vestavné stropní bodové kruhové, IP 65</t>
  </si>
  <si>
    <t>-1650088925</t>
  </si>
  <si>
    <t>247</t>
  </si>
  <si>
    <t>741410071</t>
  </si>
  <si>
    <t>Montáž pospojování ochranné konstrukce ostatní vodičem do 16 mm2 uloženým volně nebo pod omítku</t>
  </si>
  <si>
    <t>-209739315</t>
  </si>
  <si>
    <t xml:space="preserve">ochranné pospojování </t>
  </si>
  <si>
    <t>248</t>
  </si>
  <si>
    <t>34140844</t>
  </si>
  <si>
    <t>vodič propojovací jádro Cu lanované izolace PVC 450/750V (H07V-R) 1x6mm2</t>
  </si>
  <si>
    <t>1681825316</t>
  </si>
  <si>
    <t>249</t>
  </si>
  <si>
    <t>741420021</t>
  </si>
  <si>
    <t>Montáž svorka hromosvodná se 2 šrouby</t>
  </si>
  <si>
    <t>-1619727582</t>
  </si>
  <si>
    <t>250</t>
  </si>
  <si>
    <t>35441895</t>
  </si>
  <si>
    <t>svorka připojovací k připojení kovových částí</t>
  </si>
  <si>
    <t>-118339026</t>
  </si>
  <si>
    <t>koupelna, kuchyně</t>
  </si>
  <si>
    <t>251</t>
  </si>
  <si>
    <t>741810001</t>
  </si>
  <si>
    <t>Celková prohlídka elektrického rozvodu a zařízení do 100 000,- Kč</t>
  </si>
  <si>
    <t>-1341879382</t>
  </si>
  <si>
    <t>252</t>
  </si>
  <si>
    <t>998741103</t>
  </si>
  <si>
    <t>Přesun hmot tonážní pro silnoproud v objektech v přes 12 do 24 m</t>
  </si>
  <si>
    <t>-433070646</t>
  </si>
  <si>
    <t>253</t>
  </si>
  <si>
    <t>998741181</t>
  </si>
  <si>
    <t>Příplatek k přesunu hmot tonážní 741 prováděný bez použití mechanizace</t>
  </si>
  <si>
    <t>-1922790196</t>
  </si>
  <si>
    <t>254</t>
  </si>
  <si>
    <t>998741192</t>
  </si>
  <si>
    <t>Příplatek k přesunu hmot tonážní 741 za zvětšený přesun do 100 m</t>
  </si>
  <si>
    <t>619557071</t>
  </si>
  <si>
    <t>742</t>
  </si>
  <si>
    <t>Elektroinstalace - slaboproud</t>
  </si>
  <si>
    <t>255</t>
  </si>
  <si>
    <t>742110002</t>
  </si>
  <si>
    <t>Montáž trubek pro slaboproud plastových ohebných uložených pod omítku</t>
  </si>
  <si>
    <t>1835661981</t>
  </si>
  <si>
    <t>256</t>
  </si>
  <si>
    <t>34571150</t>
  </si>
  <si>
    <t>trubka elektroinstalační ohebná z PH, D 13,5/18,7mm</t>
  </si>
  <si>
    <t>-1062333403</t>
  </si>
  <si>
    <t>50*1,05 'Přepočtené koeficientem množství</t>
  </si>
  <si>
    <t>257</t>
  </si>
  <si>
    <t>742110506</t>
  </si>
  <si>
    <t>Montáž krabic pro slaboproud zapuštěných plastových odbočných univerzálních s víčkem</t>
  </si>
  <si>
    <t>-1201236250</t>
  </si>
  <si>
    <t>258</t>
  </si>
  <si>
    <t>34571457</t>
  </si>
  <si>
    <t>krabice pod omítku PVC odbočná kruhová D 70mm s víčkem</t>
  </si>
  <si>
    <t>-1052011062</t>
  </si>
  <si>
    <t>259</t>
  </si>
  <si>
    <t>-1213828185</t>
  </si>
  <si>
    <t>260</t>
  </si>
  <si>
    <t>35711006</t>
  </si>
  <si>
    <t>rozvodnice zapuštěná, plné dveře, IP41, 12 modulárních jednotek, vč. N/pE</t>
  </si>
  <si>
    <t>840666556</t>
  </si>
  <si>
    <t>261</t>
  </si>
  <si>
    <t>742121001</t>
  </si>
  <si>
    <t>Montáž kabelů sdělovacích pro vnitřní rozvody do 15 žil</t>
  </si>
  <si>
    <t>2137038443</t>
  </si>
  <si>
    <t>262</t>
  </si>
  <si>
    <t>34121301</t>
  </si>
  <si>
    <t>kabel koaxiální, jádro CU, izolace PVC, bílý, impedance 75 Ohm, pr. 7,05mm</t>
  </si>
  <si>
    <t>852122463</t>
  </si>
  <si>
    <t>35*1,1</t>
  </si>
  <si>
    <t>263</t>
  </si>
  <si>
    <t>742124003</t>
  </si>
  <si>
    <t>Montáž kabelů datových FTP, UTP, STP pro vnitřní rozvody pevně</t>
  </si>
  <si>
    <t>1686373529</t>
  </si>
  <si>
    <t>264</t>
  </si>
  <si>
    <t>34121269</t>
  </si>
  <si>
    <t>kabel datový celkově stíněný Al fólií jádro Cu plné plášť PVC (F/UTP) kategorie 6</t>
  </si>
  <si>
    <t>1188585813</t>
  </si>
  <si>
    <t>35*1,2 'Přepočtené koeficientem množství</t>
  </si>
  <si>
    <t>265</t>
  </si>
  <si>
    <t>742310006</t>
  </si>
  <si>
    <t>Montáž domácího nástěnného audio/video telefonu</t>
  </si>
  <si>
    <t>-509792451</t>
  </si>
  <si>
    <t>266</t>
  </si>
  <si>
    <t>742310806</t>
  </si>
  <si>
    <t>Demontáž domácího nástěnného audio/video telefonu</t>
  </si>
  <si>
    <t>-172292899</t>
  </si>
  <si>
    <t>267</t>
  </si>
  <si>
    <t>38226805</t>
  </si>
  <si>
    <t>domovní telefon s ovládáním elektrického zámku</t>
  </si>
  <si>
    <t>-391443369</t>
  </si>
  <si>
    <t>268</t>
  </si>
  <si>
    <t>742330044</t>
  </si>
  <si>
    <t>Montáž datové zásuvky 1 až 6 pozic</t>
  </si>
  <si>
    <t>-1300326565</t>
  </si>
  <si>
    <t>269</t>
  </si>
  <si>
    <t>37451183</t>
  </si>
  <si>
    <t>modul zásuvkový 1xRJ45 osazený 22,5x45mm se záclonkou úhlový UTP Cat6</t>
  </si>
  <si>
    <t>-1537309442</t>
  </si>
  <si>
    <t>270</t>
  </si>
  <si>
    <t>34539100</t>
  </si>
  <si>
    <t>rámeček datové zásuvky pro 2 moduly 22,5x45mm</t>
  </si>
  <si>
    <t>-1220906316</t>
  </si>
  <si>
    <t>271</t>
  </si>
  <si>
    <t>742420121</t>
  </si>
  <si>
    <t>Montáž televizní zásuvky koncové nebo průběžné</t>
  </si>
  <si>
    <t>-1613142081</t>
  </si>
  <si>
    <t>272</t>
  </si>
  <si>
    <t>ABB.5011AW0303C</t>
  </si>
  <si>
    <t>Zásuvka TV+R koncová,nástěnná</t>
  </si>
  <si>
    <t>1370101940</t>
  </si>
  <si>
    <t>273</t>
  </si>
  <si>
    <t>11.002.117</t>
  </si>
  <si>
    <t>Rozbočovač EU2242P</t>
  </si>
  <si>
    <t>KS</t>
  </si>
  <si>
    <t>-504153972</t>
  </si>
  <si>
    <t>274</t>
  </si>
  <si>
    <t>998742103</t>
  </si>
  <si>
    <t>Přesun hmot tonážní pro slaboproud v objektech v do 24 m</t>
  </si>
  <si>
    <t>-21022216</t>
  </si>
  <si>
    <t>275</t>
  </si>
  <si>
    <t>998742181</t>
  </si>
  <si>
    <t>Příplatek k přesunu hmot tonážní 742 prováděný bez použití mechanizace</t>
  </si>
  <si>
    <t>743293834</t>
  </si>
  <si>
    <t>276</t>
  </si>
  <si>
    <t>998742192</t>
  </si>
  <si>
    <t>Příplatek k přesunu hmot tonážní 742 za zvětšený přesun do 100 m</t>
  </si>
  <si>
    <t>-267925575</t>
  </si>
  <si>
    <t>751</t>
  </si>
  <si>
    <t>Vzduchotechnika</t>
  </si>
  <si>
    <t>277</t>
  </si>
  <si>
    <t>751122011</t>
  </si>
  <si>
    <t>Montáž ventilátoru radiálního nízkotlakého nástěnného základního D do 100 mm</t>
  </si>
  <si>
    <t>-1929363482</t>
  </si>
  <si>
    <t>278</t>
  </si>
  <si>
    <t>54233101</t>
  </si>
  <si>
    <t>ventilátor radiální malý plastový CB 100 Plus T spínač časový nastavitelný</t>
  </si>
  <si>
    <t>257484138</t>
  </si>
  <si>
    <t>279</t>
  </si>
  <si>
    <t>998751102</t>
  </si>
  <si>
    <t>Přesun hmot tonážní pro vzduchotechniku v objektech výšky přes 12 do 24 m</t>
  </si>
  <si>
    <t>-1287449691</t>
  </si>
  <si>
    <t>280</t>
  </si>
  <si>
    <t>998751181</t>
  </si>
  <si>
    <t>Příplatek k přesunu hmot tonážní 751 prováděný bez použití mechanizace pro jakoukoliv výšku objektu</t>
  </si>
  <si>
    <t>1949983980</t>
  </si>
  <si>
    <t>281</t>
  </si>
  <si>
    <t>998751191</t>
  </si>
  <si>
    <t>Příplatek k přesunu hmot tonážní 751 za zvětšený přesun do 500 m</t>
  </si>
  <si>
    <t>851183998</t>
  </si>
  <si>
    <t>762</t>
  </si>
  <si>
    <t>Konstrukce tesařské</t>
  </si>
  <si>
    <t>282</t>
  </si>
  <si>
    <t>762511296</t>
  </si>
  <si>
    <t>Podlahové kce podkladové dvouvrstvé z desek OSB tl 2x18 mm broušených na pero a drážku šroubovaných</t>
  </si>
  <si>
    <t>-1958709882</t>
  </si>
  <si>
    <t>283</t>
  </si>
  <si>
    <t>762522811</t>
  </si>
  <si>
    <t>Demontáž podlah s polštáři z prken tloušťky do 32 mm</t>
  </si>
  <si>
    <t>1434813480</t>
  </si>
  <si>
    <t>284</t>
  </si>
  <si>
    <t>762526811</t>
  </si>
  <si>
    <t>Demontáž podlah z dřevotřísky, překližky, sololitu tloušťky do 20 mm bez polštářů</t>
  </si>
  <si>
    <t>270235511</t>
  </si>
  <si>
    <t>285</t>
  </si>
  <si>
    <t>998762103</t>
  </si>
  <si>
    <t>Přesun hmot tonážní pro kce tesařské v objektech v přes 12 do 24 m</t>
  </si>
  <si>
    <t>939886755</t>
  </si>
  <si>
    <t>286</t>
  </si>
  <si>
    <t>998762181</t>
  </si>
  <si>
    <t>Příplatek k přesunu hmot tonážní 762 prováděný bez použití mechanizace</t>
  </si>
  <si>
    <t>-453725069</t>
  </si>
  <si>
    <t>287</t>
  </si>
  <si>
    <t>998762194</t>
  </si>
  <si>
    <t>Příplatek k přesunu hmot tonážní 762 za zvětšený přesun do 1000 m</t>
  </si>
  <si>
    <t>965222384</t>
  </si>
  <si>
    <t>763</t>
  </si>
  <si>
    <t>Konstrukce suché výstavby</t>
  </si>
  <si>
    <t>288</t>
  </si>
  <si>
    <t>763131451</t>
  </si>
  <si>
    <t>SDK podhled deska 1xH2 12,5 bez izolace dvouvrstvá spodní kce profil CD+UD</t>
  </si>
  <si>
    <t>-1269866579</t>
  </si>
  <si>
    <t>289</t>
  </si>
  <si>
    <t>763164532</t>
  </si>
  <si>
    <t>SDK obklad kcí tvaru L š do 0,8 m desky 1xA 15</t>
  </si>
  <si>
    <t>-583671913</t>
  </si>
  <si>
    <t>Stoupačka WC</t>
  </si>
  <si>
    <t>3,3</t>
  </si>
  <si>
    <t>Stoupačka koupelna</t>
  </si>
  <si>
    <t>290</t>
  </si>
  <si>
    <t>998763303</t>
  </si>
  <si>
    <t>Přesun hmot tonážní pro sádrokartonové konstrukce v objektech v přes 12 do 24 m</t>
  </si>
  <si>
    <t>581294566</t>
  </si>
  <si>
    <t>291</t>
  </si>
  <si>
    <t>998763381</t>
  </si>
  <si>
    <t>Příplatek k přesunu hmot tonážní 763 SDK prováděný bez použití mechanizace</t>
  </si>
  <si>
    <t>-518938529</t>
  </si>
  <si>
    <t>292</t>
  </si>
  <si>
    <t>998763391</t>
  </si>
  <si>
    <t>Příplatek k přesunu hmot tonážní 763 SDK za zvětšený přesun do 100 m</t>
  </si>
  <si>
    <t>-1600799954</t>
  </si>
  <si>
    <t>766</t>
  </si>
  <si>
    <t>Konstrukce truhlářské</t>
  </si>
  <si>
    <t>293</t>
  </si>
  <si>
    <t>766-1</t>
  </si>
  <si>
    <t>Repase vnitřních dveří, jejich závěsů, zámku s výměnou zasklívacích lišt</t>
  </si>
  <si>
    <t>218759583</t>
  </si>
  <si>
    <t>Obývací pokoj, ložnice, kuchyně</t>
  </si>
  <si>
    <t>294</t>
  </si>
  <si>
    <t>766-2</t>
  </si>
  <si>
    <t>Repase vnitřních dveří, zámku, závěsů</t>
  </si>
  <si>
    <t>82397040</t>
  </si>
  <si>
    <t>295</t>
  </si>
  <si>
    <t>766-3</t>
  </si>
  <si>
    <t>D+M repliky dveří do koupelny, se zvětšením rozměru na 700/1970 mm, včetně obložkové zárubně, zámku, větrací mřížky</t>
  </si>
  <si>
    <t>-1414928</t>
  </si>
  <si>
    <t>296</t>
  </si>
  <si>
    <t>766-4</t>
  </si>
  <si>
    <t>D+M repliky dveří do spíže rozměru 550/1970 mm, včetně obložkové zárubně, zámku</t>
  </si>
  <si>
    <t>1926992189</t>
  </si>
  <si>
    <t>297</t>
  </si>
  <si>
    <t>766-5</t>
  </si>
  <si>
    <t>Repase vstupních dveří včetně nátěru</t>
  </si>
  <si>
    <t>1021917540</t>
  </si>
  <si>
    <t>298</t>
  </si>
  <si>
    <t>766491851</t>
  </si>
  <si>
    <t>Demontáž prahů dveří jednokřídlových</t>
  </si>
  <si>
    <t>-1523292507</t>
  </si>
  <si>
    <t>299</t>
  </si>
  <si>
    <t>766491853</t>
  </si>
  <si>
    <t>Demontáž prahů dveří dvoukřídlových</t>
  </si>
  <si>
    <t>-460948928</t>
  </si>
  <si>
    <t>Vstupní dveře</t>
  </si>
  <si>
    <t>300</t>
  </si>
  <si>
    <t>766622831</t>
  </si>
  <si>
    <t>Demontáž rámu zdvojených oken dřevěných nebo plastových do 1 m2 k opětovnému použití</t>
  </si>
  <si>
    <t>1894815267</t>
  </si>
  <si>
    <t>301</t>
  </si>
  <si>
    <t>766622861</t>
  </si>
  <si>
    <t>Vyvěšení křídel dřevěných nebo plastových okenních do 1,5 m2</t>
  </si>
  <si>
    <t>1223297790</t>
  </si>
  <si>
    <t>302</t>
  </si>
  <si>
    <t>766660728</t>
  </si>
  <si>
    <t>Montáž dveřního interiérového kování - zámku</t>
  </si>
  <si>
    <t>-388376349</t>
  </si>
  <si>
    <t>Dveře do spíže</t>
  </si>
  <si>
    <t>303</t>
  </si>
  <si>
    <t>766660728.1</t>
  </si>
  <si>
    <t>Zámek dveřní vrchní historický, montovaný zevnitř bez dlabání</t>
  </si>
  <si>
    <t>-1385654014</t>
  </si>
  <si>
    <t>304</t>
  </si>
  <si>
    <t>766660730</t>
  </si>
  <si>
    <t>Montáž dveřního interiérového kování - WC kliky se zámkem</t>
  </si>
  <si>
    <t>-1145244</t>
  </si>
  <si>
    <t>305</t>
  </si>
  <si>
    <t>2154000080</t>
  </si>
  <si>
    <t xml:space="preserve">Kování dveřní štítové WC </t>
  </si>
  <si>
    <t>-1185466405</t>
  </si>
  <si>
    <t>306</t>
  </si>
  <si>
    <t>766664921</t>
  </si>
  <si>
    <t>Oprava a údržba dřevěných dveří - doplnění těsnící lišty s kartáčem na spodek křídla</t>
  </si>
  <si>
    <t>-2010278929</t>
  </si>
  <si>
    <t>307</t>
  </si>
  <si>
    <t>69752180</t>
  </si>
  <si>
    <t>dveřní kartáčová lišta</t>
  </si>
  <si>
    <t>1244838001</t>
  </si>
  <si>
    <t>308</t>
  </si>
  <si>
    <t>766664958</t>
  </si>
  <si>
    <t>Výměna klik se štítky interiérových dveří</t>
  </si>
  <si>
    <t>-214494827</t>
  </si>
  <si>
    <t>Obývací pokoj, ložnice, kuchyně, WC</t>
  </si>
  <si>
    <t>1+1+1+1</t>
  </si>
  <si>
    <t>309</t>
  </si>
  <si>
    <t>2154000076</t>
  </si>
  <si>
    <t>Kování dveřní štítové</t>
  </si>
  <si>
    <t>1291770335</t>
  </si>
  <si>
    <t>310</t>
  </si>
  <si>
    <t>766691914</t>
  </si>
  <si>
    <t>Vyvěšení nebo zavěšení dřevěných křídel dveří pl do 2 m2</t>
  </si>
  <si>
    <t>1618106487</t>
  </si>
  <si>
    <t xml:space="preserve">Dveře  do koupelny původní zazdívané</t>
  </si>
  <si>
    <t>311</t>
  </si>
  <si>
    <t>766691931</t>
  </si>
  <si>
    <t>Seřízení dřevěného okenního nebo dveřního otvíracího a sklápěcího křídla</t>
  </si>
  <si>
    <t>516078835</t>
  </si>
  <si>
    <t>Okna</t>
  </si>
  <si>
    <t>3+1+1+12</t>
  </si>
  <si>
    <t>Dveře balkonové</t>
  </si>
  <si>
    <t>312</t>
  </si>
  <si>
    <t>766695213</t>
  </si>
  <si>
    <t>Montáž truhlářských prahů dveří jednokřídlových š přes 10 cm</t>
  </si>
  <si>
    <t>-45339726</t>
  </si>
  <si>
    <t>313</t>
  </si>
  <si>
    <t>61187141</t>
  </si>
  <si>
    <t>práh dveřní dřevěný dubový tl 20mm dl 720mm š 150mm</t>
  </si>
  <si>
    <t>350080280</t>
  </si>
  <si>
    <t>314</t>
  </si>
  <si>
    <t>61187181</t>
  </si>
  <si>
    <t>práh dveřní dřevěný dubový tl 20mm dl 920mm š 150mm</t>
  </si>
  <si>
    <t>-1245040584</t>
  </si>
  <si>
    <t>315</t>
  </si>
  <si>
    <t>61187161</t>
  </si>
  <si>
    <t>práh dveřní dřevěný dubový tl 20mm dl 820mm š 150mm</t>
  </si>
  <si>
    <t>-846162928</t>
  </si>
  <si>
    <t>316</t>
  </si>
  <si>
    <t>766695233</t>
  </si>
  <si>
    <t>Montáž truhlářských prahů dveří dvoukřídlových š přes 10 cm</t>
  </si>
  <si>
    <t>1062281446</t>
  </si>
  <si>
    <t>317</t>
  </si>
  <si>
    <t>61187221</t>
  </si>
  <si>
    <t>práh dveřní dřevěný dubový tl 20mm dl 1270mm š 150mm</t>
  </si>
  <si>
    <t>-1836934012</t>
  </si>
  <si>
    <t>318</t>
  </si>
  <si>
    <t>998766103</t>
  </si>
  <si>
    <t>Přesun hmot tonážní pro kce truhlářské v objektech v přes 12 do 24 m</t>
  </si>
  <si>
    <t>-1908259568</t>
  </si>
  <si>
    <t>319</t>
  </si>
  <si>
    <t>998766181</t>
  </si>
  <si>
    <t>Příplatek k přesunu hmot tonážní 766 prováděný bez použití mechanizace</t>
  </si>
  <si>
    <t>1834422053</t>
  </si>
  <si>
    <t>320</t>
  </si>
  <si>
    <t>998766192</t>
  </si>
  <si>
    <t>Příplatek k přesunu hmot tonážní 766 za zvětšený přesun do 100 m</t>
  </si>
  <si>
    <t>-50132026</t>
  </si>
  <si>
    <t>767</t>
  </si>
  <si>
    <t>Konstrukce zámečnické</t>
  </si>
  <si>
    <t>321</t>
  </si>
  <si>
    <t>767161850</t>
  </si>
  <si>
    <t>Demontáž madel rovných do suti</t>
  </si>
  <si>
    <t>538897003</t>
  </si>
  <si>
    <t>771</t>
  </si>
  <si>
    <t>Podlahy z dlaždic</t>
  </si>
  <si>
    <t>322</t>
  </si>
  <si>
    <t>771111011</t>
  </si>
  <si>
    <t>Vysátí podkladu před pokládkou dlažby</t>
  </si>
  <si>
    <t>-836930026</t>
  </si>
  <si>
    <t>(5,088-1,877)*2,327-0,367*0,367*0,5-(2,327-2,035)*1,61+0,89*0,45-0,8*1,8</t>
  </si>
  <si>
    <t>323</t>
  </si>
  <si>
    <t>771121011</t>
  </si>
  <si>
    <t>Nátěr penetrační na podlahu</t>
  </si>
  <si>
    <t>1462347424</t>
  </si>
  <si>
    <t>324</t>
  </si>
  <si>
    <t>771151012</t>
  </si>
  <si>
    <t>Samonivelační stěrka podlah pevnosti 20 MPa tl přes 3 do 5 mm</t>
  </si>
  <si>
    <t>1854366823</t>
  </si>
  <si>
    <t>325</t>
  </si>
  <si>
    <t>771576114</t>
  </si>
  <si>
    <t>Montáž podlah keramických velkoformátových hladkých lepených flexi rychletuhnoucím lepidlem přes 4 do 6 ks/m2</t>
  </si>
  <si>
    <t>-660780102</t>
  </si>
  <si>
    <t>326</t>
  </si>
  <si>
    <t>59761115</t>
  </si>
  <si>
    <t>dlažba keramická slinutá mrazuvzdorná do interiéru i exteriéru R11/C povrch reliéfní/matný tl do 10mm přes 4 do 6ks/m2</t>
  </si>
  <si>
    <t>1266888032</t>
  </si>
  <si>
    <t>Dlažba</t>
  </si>
  <si>
    <t>6,901*1,4</t>
  </si>
  <si>
    <t>327</t>
  </si>
  <si>
    <t>771577151</t>
  </si>
  <si>
    <t>Příplatek k montáži podlah keramických do malty za plochu do 5 m2</t>
  </si>
  <si>
    <t>-449103320</t>
  </si>
  <si>
    <t>328</t>
  </si>
  <si>
    <t>771591115</t>
  </si>
  <si>
    <t>Podlahy spárování silikonem</t>
  </si>
  <si>
    <t>19279050</t>
  </si>
  <si>
    <t xml:space="preserve">Styk podlaha - obklad </t>
  </si>
  <si>
    <t>(1,511+0,1)*2+2,327+1,601*2+2,035-0,605</t>
  </si>
  <si>
    <t>0,9*2+1,118*2-0,605</t>
  </si>
  <si>
    <t>329</t>
  </si>
  <si>
    <t>771591121</t>
  </si>
  <si>
    <t>Podlahy separační provazec do pružných spar průměru 4 mm</t>
  </si>
  <si>
    <t>-1544216584</t>
  </si>
  <si>
    <t>771591251</t>
  </si>
  <si>
    <t>Izolace těsnící manžetou pro prostupy potrubí</t>
  </si>
  <si>
    <t>834388982</t>
  </si>
  <si>
    <t>Odpad sprchy</t>
  </si>
  <si>
    <t>odpad vany</t>
  </si>
  <si>
    <t>331</t>
  </si>
  <si>
    <t>771592011</t>
  </si>
  <si>
    <t>Čištění vnitřních ploch podlah nebo schodišť po položení dlažby chemickými prostředky</t>
  </si>
  <si>
    <t>729398292</t>
  </si>
  <si>
    <t>332</t>
  </si>
  <si>
    <t>998771103</t>
  </si>
  <si>
    <t>Přesun hmot tonážní pro podlahy z dlaždic v objektech v přes 12 do 24 m</t>
  </si>
  <si>
    <t>471843570</t>
  </si>
  <si>
    <t>333</t>
  </si>
  <si>
    <t>998771181</t>
  </si>
  <si>
    <t>Příplatek k přesunu hmot tonážní 771 prováděný bez použití mechanizace</t>
  </si>
  <si>
    <t>-625869977</t>
  </si>
  <si>
    <t>334</t>
  </si>
  <si>
    <t>998771193</t>
  </si>
  <si>
    <t>Příplatek k přesunu hmot tonážní 771 za zvětšený přesun do 500 m</t>
  </si>
  <si>
    <t>-1904539110</t>
  </si>
  <si>
    <t>775</t>
  </si>
  <si>
    <t>Podlahy skládané</t>
  </si>
  <si>
    <t>335</t>
  </si>
  <si>
    <t>775411810</t>
  </si>
  <si>
    <t>Demontáž soklíků nebo lišt dřevěných přibíjených do suti</t>
  </si>
  <si>
    <t>691604117</t>
  </si>
  <si>
    <t>5,088*2+2,727*2+(2,655-2,135)*2+0,5*4-1,2-0,809-0,75*2-0,605*3</t>
  </si>
  <si>
    <t>336</t>
  </si>
  <si>
    <t>775413401</t>
  </si>
  <si>
    <t>Montáž podlahové lišty obvodové lepené</t>
  </si>
  <si>
    <t>801869621</t>
  </si>
  <si>
    <t>Soklíky PVC podlah</t>
  </si>
  <si>
    <t>5,022*2+3,51*2+0,15*2-0,809</t>
  </si>
  <si>
    <t>5,197*2+2,815*2+0,15*2-1-0,75-0,55</t>
  </si>
  <si>
    <t>5,56*2+4*2+2*0,15-0,75</t>
  </si>
  <si>
    <t>337</t>
  </si>
  <si>
    <t>61418155</t>
  </si>
  <si>
    <t>lišta soklová dřevěná š 15.0 mm, h 60.0 mm</t>
  </si>
  <si>
    <t>1786901325</t>
  </si>
  <si>
    <t>62,595*1,08 'Přepočtené koeficientem množství</t>
  </si>
  <si>
    <t>338</t>
  </si>
  <si>
    <t>775511810</t>
  </si>
  <si>
    <t>Demontáž podlah vlysových přibíjených s lištami přibíjenými do suti</t>
  </si>
  <si>
    <t>2094928313</t>
  </si>
  <si>
    <t>339</t>
  </si>
  <si>
    <t>998775103</t>
  </si>
  <si>
    <t>Přesun hmot tonážní pro podlahy dřevěné v objektech v přes 12 do 24 m</t>
  </si>
  <si>
    <t>-1768154797</t>
  </si>
  <si>
    <t>340</t>
  </si>
  <si>
    <t>998775181</t>
  </si>
  <si>
    <t>Příplatek k přesunu hmot tonážní 775 prováděný bez použití mechanizace</t>
  </si>
  <si>
    <t>-1170128057</t>
  </si>
  <si>
    <t>341</t>
  </si>
  <si>
    <t>998775192</t>
  </si>
  <si>
    <t>Příplatek k přesunu hmot tonážní 775 za zvětšený přesun do 100 m</t>
  </si>
  <si>
    <t>-1149411770</t>
  </si>
  <si>
    <t>776</t>
  </si>
  <si>
    <t>Podlahy povlakové</t>
  </si>
  <si>
    <t>342</t>
  </si>
  <si>
    <t>776111115</t>
  </si>
  <si>
    <t>Broušení podkladu povlakových podlah před litím stěrky</t>
  </si>
  <si>
    <t>1392084626</t>
  </si>
  <si>
    <t>343</t>
  </si>
  <si>
    <t>776111311</t>
  </si>
  <si>
    <t>Vysátí podkladu povlakových podlah</t>
  </si>
  <si>
    <t>-1310994655</t>
  </si>
  <si>
    <t>344</t>
  </si>
  <si>
    <t>776121321</t>
  </si>
  <si>
    <t>Neředěná penetrace savého podkladu povlakových podlah</t>
  </si>
  <si>
    <t>-507960380</t>
  </si>
  <si>
    <t>345</t>
  </si>
  <si>
    <t>776141121</t>
  </si>
  <si>
    <t>Vyrovnání podkladu povlakových podlah stěrkou pevnosti 30 MPa tl do 3 mm</t>
  </si>
  <si>
    <t>-1965194347</t>
  </si>
  <si>
    <t>346</t>
  </si>
  <si>
    <t>776201811</t>
  </si>
  <si>
    <t>Demontáž lepených povlakových podlah bez podložky ručně</t>
  </si>
  <si>
    <t>-1396907284</t>
  </si>
  <si>
    <t>347</t>
  </si>
  <si>
    <t>776231111</t>
  </si>
  <si>
    <t>Lepení lamel a čtverců z vinylu standardním lepidlem</t>
  </si>
  <si>
    <t>1423982755</t>
  </si>
  <si>
    <t>348</t>
  </si>
  <si>
    <t>28411052</t>
  </si>
  <si>
    <t>dílce vinylové tl 3,0mm, nášlapná vrstva 0,70mm, úprava PUR, třída zátěže 23/34/43, otlak 0,05mm, R10, třída otěru T, hořlavost Bfl S1, bez ftalátů</t>
  </si>
  <si>
    <t>1893991291</t>
  </si>
  <si>
    <t>71,037*1,1 'Přepočtené koeficientem množství</t>
  </si>
  <si>
    <t>349</t>
  </si>
  <si>
    <t>776410811</t>
  </si>
  <si>
    <t>Odstranění soklíků a lišt pryžových nebo plastových</t>
  </si>
  <si>
    <t>-700801954</t>
  </si>
  <si>
    <t>350</t>
  </si>
  <si>
    <t>776991111</t>
  </si>
  <si>
    <t>Spárování silikonem</t>
  </si>
  <si>
    <t>131195428</t>
  </si>
  <si>
    <t>351</t>
  </si>
  <si>
    <t>998776103</t>
  </si>
  <si>
    <t>Přesun hmot tonážní pro podlahy povlakové v objektech v přes 12 do 24 m</t>
  </si>
  <si>
    <t>253306086</t>
  </si>
  <si>
    <t>352</t>
  </si>
  <si>
    <t>998776181</t>
  </si>
  <si>
    <t>Příplatek k přesunu hmot tonážní 776 prováděný bez použití mechanizace</t>
  </si>
  <si>
    <t>-1433677394</t>
  </si>
  <si>
    <t>353</t>
  </si>
  <si>
    <t>998776192</t>
  </si>
  <si>
    <t>Příplatek k přesunu hmot tonážní 776 za zvětšený přesun do 100 m</t>
  </si>
  <si>
    <t>1244834495</t>
  </si>
  <si>
    <t>781</t>
  </si>
  <si>
    <t>Dokončovací práce - obklady</t>
  </si>
  <si>
    <t>354</t>
  </si>
  <si>
    <t>781111011</t>
  </si>
  <si>
    <t>Ometení (oprášení) stěny při přípravě podkladu</t>
  </si>
  <si>
    <t>1615243035</t>
  </si>
  <si>
    <t>355</t>
  </si>
  <si>
    <t>781121011</t>
  </si>
  <si>
    <t>Nátěr penetrační na stěnu</t>
  </si>
  <si>
    <t>35966979</t>
  </si>
  <si>
    <t>356</t>
  </si>
  <si>
    <t>781131251</t>
  </si>
  <si>
    <t>Izolace pod obklad těsnící manžetou pro prostupy potrubí</t>
  </si>
  <si>
    <t>-755024286</t>
  </si>
  <si>
    <t>Koupelna baterie sprcha</t>
  </si>
  <si>
    <t>Koupelna baterie vana</t>
  </si>
  <si>
    <t>357</t>
  </si>
  <si>
    <t>781473810</t>
  </si>
  <si>
    <t>Demontáž obkladů z obkladaček keramických lepených</t>
  </si>
  <si>
    <t>-1932576493</t>
  </si>
  <si>
    <t>0,5</t>
  </si>
  <si>
    <t>358</t>
  </si>
  <si>
    <t>781474164</t>
  </si>
  <si>
    <t>Montáž obkladů vnitřních keramických velkoformátových z dekorů přes 4 do 6 ks/m2 lepených flexibilním lepidlem</t>
  </si>
  <si>
    <t>1622339835</t>
  </si>
  <si>
    <t>359</t>
  </si>
  <si>
    <t>59761065</t>
  </si>
  <si>
    <t>obklad keramický rektifikovaný 300x600x10 mm</t>
  </si>
  <si>
    <t>-827196664</t>
  </si>
  <si>
    <t>24,766</t>
  </si>
  <si>
    <t>Ztratné navíc</t>
  </si>
  <si>
    <t>27,766*1,15 'Přepočtené koeficientem množství</t>
  </si>
  <si>
    <t>360</t>
  </si>
  <si>
    <t>781477111</t>
  </si>
  <si>
    <t>Příplatek k montáži obkladů vnitřních keramických hladkých za plochu do 10 m2</t>
  </si>
  <si>
    <t>-1149441162</t>
  </si>
  <si>
    <t>361</t>
  </si>
  <si>
    <t>781491011</t>
  </si>
  <si>
    <t>Montáž zrcadel plochy do 1 m2 lepených silikonovým tmelem na podkladní omítku</t>
  </si>
  <si>
    <t>1658883843</t>
  </si>
  <si>
    <t>362</t>
  </si>
  <si>
    <t>63465126</t>
  </si>
  <si>
    <t>zrcadlo nemontované čiré tl 5mm max rozměr 3210x2250mm</t>
  </si>
  <si>
    <t>1846747717</t>
  </si>
  <si>
    <t>Rozměr</t>
  </si>
  <si>
    <t>0,75*1</t>
  </si>
  <si>
    <t>0,75*1,1 'Přepočtené koeficientem množství</t>
  </si>
  <si>
    <t>363</t>
  </si>
  <si>
    <t>781492111</t>
  </si>
  <si>
    <t>Montáž profilů rohových kladených do malty</t>
  </si>
  <si>
    <t>1568595597</t>
  </si>
  <si>
    <t>6+20</t>
  </si>
  <si>
    <t>364</t>
  </si>
  <si>
    <t>28342003</t>
  </si>
  <si>
    <t>lišta ukončovací z PVC 10mm</t>
  </si>
  <si>
    <t>-2027546460</t>
  </si>
  <si>
    <t>26*1,05 'Přepočtené koeficientem množství</t>
  </si>
  <si>
    <t>365</t>
  </si>
  <si>
    <t>781493610</t>
  </si>
  <si>
    <t>Montáž vanových plastových dvířek lepených s uchycením na magnet</t>
  </si>
  <si>
    <t>-1565026463</t>
  </si>
  <si>
    <t>366</t>
  </si>
  <si>
    <t>781492151</t>
  </si>
  <si>
    <t>Montáž profilů ukončovacích kladených do malty</t>
  </si>
  <si>
    <t>1178888206</t>
  </si>
  <si>
    <t>367</t>
  </si>
  <si>
    <t>19416008</t>
  </si>
  <si>
    <t>lišta ukončovací hliníková 10mm</t>
  </si>
  <si>
    <t>-440893154</t>
  </si>
  <si>
    <t>13,612*1,05 'Přepočtené koeficientem množství</t>
  </si>
  <si>
    <t>368</t>
  </si>
  <si>
    <t>781493611</t>
  </si>
  <si>
    <t>Montáž vanových plastových dvířek s rámem lepených</t>
  </si>
  <si>
    <t>1844801917</t>
  </si>
  <si>
    <t>369</t>
  </si>
  <si>
    <t>55347200</t>
  </si>
  <si>
    <t>dvířka vanová nerezová 300x300mm</t>
  </si>
  <si>
    <t>-407298583</t>
  </si>
  <si>
    <t>370</t>
  </si>
  <si>
    <t>781495141</t>
  </si>
  <si>
    <t>Průnik obkladem kruhový do DN 30</t>
  </si>
  <si>
    <t>-2107415822</t>
  </si>
  <si>
    <t xml:space="preserve">Koupelna sprchová, vanová  a umyvadlová baterie</t>
  </si>
  <si>
    <t>2+2+2</t>
  </si>
  <si>
    <t>371</t>
  </si>
  <si>
    <t>781495142</t>
  </si>
  <si>
    <t>Průnik obkladem kruhový do DN 90</t>
  </si>
  <si>
    <t>1941676501</t>
  </si>
  <si>
    <t xml:space="preserve">zásuvka a vypínač koupelna </t>
  </si>
  <si>
    <t>Sifon umyvadlo</t>
  </si>
  <si>
    <t>Zásuvka WC a vypínač</t>
  </si>
  <si>
    <t>372</t>
  </si>
  <si>
    <t>781495143</t>
  </si>
  <si>
    <t>Průnik obkladem kruhový přes DN 90</t>
  </si>
  <si>
    <t>-118194132</t>
  </si>
  <si>
    <t>373</t>
  </si>
  <si>
    <t>781495211</t>
  </si>
  <si>
    <t>Čištění vnitřních ploch stěn po provedení obkladu chemickými prostředky</t>
  </si>
  <si>
    <t>-1146150746</t>
  </si>
  <si>
    <t>374</t>
  </si>
  <si>
    <t>781571131</t>
  </si>
  <si>
    <t>Montáž obkladů ostění šířky do 200 mm lepenými flexibilním lepidlem</t>
  </si>
  <si>
    <t>-158234106</t>
  </si>
  <si>
    <t>375</t>
  </si>
  <si>
    <t>998781101</t>
  </si>
  <si>
    <t>Přesun hmot tonážní pro obklady keramické v objektech v do 6 m</t>
  </si>
  <si>
    <t>-555148031</t>
  </si>
  <si>
    <t>376</t>
  </si>
  <si>
    <t>998781181</t>
  </si>
  <si>
    <t>Příplatek k přesunu hmot tonážní 781 prováděný bez použití mechanizace</t>
  </si>
  <si>
    <t>1146663733</t>
  </si>
  <si>
    <t>377</t>
  </si>
  <si>
    <t>998781192</t>
  </si>
  <si>
    <t>Příplatek k přesunu hmot tonážní 781 za zvětšený přesun do 100 m</t>
  </si>
  <si>
    <t>759485677</t>
  </si>
  <si>
    <t>783</t>
  </si>
  <si>
    <t>Dokončovací práce - nátěry</t>
  </si>
  <si>
    <t>378</t>
  </si>
  <si>
    <t>783000201</t>
  </si>
  <si>
    <t>Přemístění okenních nebo dveřních křídel pro zhotovení nátěrů vodorovné do 50 m</t>
  </si>
  <si>
    <t>1391406825</t>
  </si>
  <si>
    <t>379</t>
  </si>
  <si>
    <t>783000225</t>
  </si>
  <si>
    <t>Příplatek k přemístění ZKD vyvěšení a zavěšení dveřních nebo okenních jednoduchých křídel</t>
  </si>
  <si>
    <t>-1832339205</t>
  </si>
  <si>
    <t xml:space="preserve">Dveře do kuchyně </t>
  </si>
  <si>
    <t>(0,75+0,05)*(2,18+0,025)*2</t>
  </si>
  <si>
    <t>(0,55+0,05)*(1,97+0,025)*2</t>
  </si>
  <si>
    <t xml:space="preserve">Dveře do ložnice  </t>
  </si>
  <si>
    <t>(0,809+0,05)*(2,18+0,025)*2</t>
  </si>
  <si>
    <t>Dveře na WC</t>
  </si>
  <si>
    <t>(0,605+0,05)*(2,05+0,025)*2</t>
  </si>
  <si>
    <t>Dveře do koupelny</t>
  </si>
  <si>
    <t>(0,7+0,05)*(2,05+0,025)*2</t>
  </si>
  <si>
    <t>Dveře do obývacího pokoje</t>
  </si>
  <si>
    <t>380</t>
  </si>
  <si>
    <t>783101201</t>
  </si>
  <si>
    <t>Hrubé obroušení podkladu truhlářských konstrukcí před provedením nátěru</t>
  </si>
  <si>
    <t>609288262</t>
  </si>
  <si>
    <t>DVEŘE - zvětšení plochy dle URS 0,05 + 0,025</t>
  </si>
  <si>
    <t xml:space="preserve">Dveře do kuchyně  - odpočet za prosklení dle URS -plocha mínus 20%</t>
  </si>
  <si>
    <t>(0,75+0,05)*(2,18+0,025)*2*0,8</t>
  </si>
  <si>
    <t xml:space="preserve">Dveře do ložnice  - odpočet za prosklení dle URS -plocha mínus 20%</t>
  </si>
  <si>
    <t>(0,809+0,05)*(2,18+0,025)*2*0,8</t>
  </si>
  <si>
    <t>Dveře do obývacího pokoje-uliční strana-odpočet za prosklení dle URS -plocha mínus 20%</t>
  </si>
  <si>
    <t>ZÁRUBNĚ</t>
  </si>
  <si>
    <t>Dveře do kuchyně</t>
  </si>
  <si>
    <t>(0,75+2,18*2)*0,7</t>
  </si>
  <si>
    <t>(0,55+1,97*2)*0,6</t>
  </si>
  <si>
    <t xml:space="preserve">Dveře do ložnice </t>
  </si>
  <si>
    <t>(0,809+2,18*2)*0,7</t>
  </si>
  <si>
    <t>(0,605+2,05*2)*0,6</t>
  </si>
  <si>
    <t>(0,7+2,05*2)*0,6</t>
  </si>
  <si>
    <t>381</t>
  </si>
  <si>
    <t>783101203</t>
  </si>
  <si>
    <t>Jemné obroušení podkladu truhlářských konstrukcí před provedením nátěru</t>
  </si>
  <si>
    <t>1904380872</t>
  </si>
  <si>
    <t>382</t>
  </si>
  <si>
    <t>783101403</t>
  </si>
  <si>
    <t>Oprášení podkladu truhlářských konstrukcí před provedením nátěru</t>
  </si>
  <si>
    <t>1539679262</t>
  </si>
  <si>
    <t xml:space="preserve">PŘED 1. VRSTVOU KRYCÍHO  NÁTĚRU</t>
  </si>
  <si>
    <t>36,069</t>
  </si>
  <si>
    <t xml:space="preserve">PŘED 2. VRSTVOU KRYCÍHO  NÁTĚRU</t>
  </si>
  <si>
    <t>383</t>
  </si>
  <si>
    <t>783106805</t>
  </si>
  <si>
    <t>Odstranění nátěrů z truhlářských konstrukcí opálením</t>
  </si>
  <si>
    <t>734688484</t>
  </si>
  <si>
    <t>384</t>
  </si>
  <si>
    <t>783113101</t>
  </si>
  <si>
    <t>Jednonásobný napouštěcí syntetický nátěr truhlářských konstrukcí</t>
  </si>
  <si>
    <t>1648646718</t>
  </si>
  <si>
    <t>385</t>
  </si>
  <si>
    <t>783114101</t>
  </si>
  <si>
    <t>Základní jednonásobný syntetický nátěr truhlářských konstrukcí</t>
  </si>
  <si>
    <t>-1675410107</t>
  </si>
  <si>
    <t>386</t>
  </si>
  <si>
    <t>783118211</t>
  </si>
  <si>
    <t>Lakovací dvojnásobný syntetický nátěr truhlářských konstrukcí s mezibroušením</t>
  </si>
  <si>
    <t>1262354545</t>
  </si>
  <si>
    <t>387</t>
  </si>
  <si>
    <t>783122131</t>
  </si>
  <si>
    <t>Plošné (plné) tmelení truhlářských konstrukcí včetně přebroušení disperzním tmelem</t>
  </si>
  <si>
    <t>-338388733</t>
  </si>
  <si>
    <t>388</t>
  </si>
  <si>
    <t>783132211</t>
  </si>
  <si>
    <t>Vysekání stávajícího sklenářského tmelu ze sklenářských výplní</t>
  </si>
  <si>
    <t>-636576103</t>
  </si>
  <si>
    <t>11,5</t>
  </si>
  <si>
    <t>389</t>
  </si>
  <si>
    <t>783162201</t>
  </si>
  <si>
    <t>Dotmelení skleněných výplní truhlářských konstrukcí sklenářským tmelem</t>
  </si>
  <si>
    <t>37735094</t>
  </si>
  <si>
    <t>784</t>
  </si>
  <si>
    <t>Dokončovací práce - malby a tapety</t>
  </si>
  <si>
    <t>390</t>
  </si>
  <si>
    <t>784111001</t>
  </si>
  <si>
    <t>Oprášení (ometení ) podkladu v místnostech výšky do 3,80 m</t>
  </si>
  <si>
    <t>-190445491</t>
  </si>
  <si>
    <t>STROPY</t>
  </si>
  <si>
    <t>391</t>
  </si>
  <si>
    <t>784111011</t>
  </si>
  <si>
    <t>Obroušení podkladu omítnutého v místnostech výšky do 3,80 m</t>
  </si>
  <si>
    <t>127053332</t>
  </si>
  <si>
    <t>392</t>
  </si>
  <si>
    <t>784121001</t>
  </si>
  <si>
    <t>Oškrabání malby v mísnostech výšky do 3,80 m</t>
  </si>
  <si>
    <t>1331406848</t>
  </si>
  <si>
    <t>393</t>
  </si>
  <si>
    <t>784121011</t>
  </si>
  <si>
    <t>Rozmývání podkladu po oškrabání malby v místnostech výšky do 3,80 m</t>
  </si>
  <si>
    <t>242555631</t>
  </si>
  <si>
    <t>394</t>
  </si>
  <si>
    <t>784171101</t>
  </si>
  <si>
    <t>Zakrytí vnitřních podlah včetně pozdějšího odkrytí</t>
  </si>
  <si>
    <t>1387429970</t>
  </si>
  <si>
    <t>395</t>
  </si>
  <si>
    <t>58124844</t>
  </si>
  <si>
    <t>fólie pro malířské potřeby zakrývací tl 25µ 4x5m</t>
  </si>
  <si>
    <t>-1515220052</t>
  </si>
  <si>
    <t>79,378</t>
  </si>
  <si>
    <t>79,378*1,05 'Přepočtené koeficientem množství</t>
  </si>
  <si>
    <t>396</t>
  </si>
  <si>
    <t>784171121</t>
  </si>
  <si>
    <t>Zakrytí vnitřních ploch konstrukcí nebo prvků v místnostech výšky do 3,80 m</t>
  </si>
  <si>
    <t>1864088913</t>
  </si>
  <si>
    <t>397</t>
  </si>
  <si>
    <t>58124842</t>
  </si>
  <si>
    <t>fólie pro malířské potřeby zakrývací tl 7µ 4x5m</t>
  </si>
  <si>
    <t>-1551024674</t>
  </si>
  <si>
    <t>25*1,05 'Přepočtené koeficientem množství</t>
  </si>
  <si>
    <t>398</t>
  </si>
  <si>
    <t>784181121</t>
  </si>
  <si>
    <t>Hloubková jednonásobná penetrace podkladu v místnostech výšky do 3,80 m</t>
  </si>
  <si>
    <t>2111443406</t>
  </si>
  <si>
    <t>399</t>
  </si>
  <si>
    <t>784211101</t>
  </si>
  <si>
    <t>Dvojnásobné bílé malby ze směsí za mokra výborně otěruvzdorných v místnostech výšky do 3,80 m</t>
  </si>
  <si>
    <t>-1901274889</t>
  </si>
  <si>
    <t>400</t>
  </si>
  <si>
    <t>784211141</t>
  </si>
  <si>
    <t>Příplatek k cenám 2x maleb ze směsí za mokra za provádění plochy do 5m2</t>
  </si>
  <si>
    <t>-230522478</t>
  </si>
  <si>
    <t>787</t>
  </si>
  <si>
    <t>Dokončovací práce - zasklívání</t>
  </si>
  <si>
    <t>401</t>
  </si>
  <si>
    <t>787600802</t>
  </si>
  <si>
    <t>Vysklívání oken a dveří plochy skla plochého přes 1 do 3 m2</t>
  </si>
  <si>
    <t>191399490</t>
  </si>
  <si>
    <t>402</t>
  </si>
  <si>
    <t>787612215</t>
  </si>
  <si>
    <t>Zasklívání oken a dveří vývěsných s pod(za)tmelením sklem válcovaným tl přes 4 do 6 mm</t>
  </si>
  <si>
    <t>242243952</t>
  </si>
  <si>
    <t>403</t>
  </si>
  <si>
    <t>998787103</t>
  </si>
  <si>
    <t>Přesun hmot tonážní pro zasklívání v objektech v přes 12 do 24 m</t>
  </si>
  <si>
    <t>-65461924</t>
  </si>
  <si>
    <t>404</t>
  </si>
  <si>
    <t>998787181</t>
  </si>
  <si>
    <t>Příplatek k přesunu hmot tonážní 787 prováděný bez použití mechanizace</t>
  </si>
  <si>
    <t>-1019726920</t>
  </si>
  <si>
    <t>405</t>
  </si>
  <si>
    <t>998787192</t>
  </si>
  <si>
    <t>Příplatek k přesunu hmot tonážní 787 za zvětšený přesun do 100 m</t>
  </si>
  <si>
    <t>1012717907</t>
  </si>
  <si>
    <t>795</t>
  </si>
  <si>
    <t>Lokální vytápění</t>
  </si>
  <si>
    <t>406</t>
  </si>
  <si>
    <t>795-1</t>
  </si>
  <si>
    <t>Demontáž kachlových kamen</t>
  </si>
  <si>
    <t>1126779694</t>
  </si>
  <si>
    <t>Práce a dodávky M</t>
  </si>
  <si>
    <t>58-M</t>
  </si>
  <si>
    <t>Revize vyhrazených technických zařízení</t>
  </si>
  <si>
    <t>407</t>
  </si>
  <si>
    <t>580506007</t>
  </si>
  <si>
    <t>Revize plyn</t>
  </si>
  <si>
    <t>318808105</t>
  </si>
  <si>
    <t>413</t>
  </si>
  <si>
    <t>580507208</t>
  </si>
  <si>
    <t>Uvedení plynového kotle do 50 kW do provozu</t>
  </si>
  <si>
    <t>1849104514</t>
  </si>
  <si>
    <t>412</t>
  </si>
  <si>
    <t>580507218</t>
  </si>
  <si>
    <t xml:space="preserve">Kontrola funkce odtahu spalin a přívodu vzduchu plynového kotle </t>
  </si>
  <si>
    <t>206498338</t>
  </si>
  <si>
    <t>VRN</t>
  </si>
  <si>
    <t>Vedlejší rozpočtové náklady</t>
  </si>
  <si>
    <t>VRN3</t>
  </si>
  <si>
    <t>Zařízení staveniště</t>
  </si>
  <si>
    <t>408</t>
  </si>
  <si>
    <t>030001000</t>
  </si>
  <si>
    <t>den</t>
  </si>
  <si>
    <t>1024</t>
  </si>
  <si>
    <t>-1217086292</t>
  </si>
  <si>
    <t>VRN7</t>
  </si>
  <si>
    <t>Provozní vlivy</t>
  </si>
  <si>
    <t>409</t>
  </si>
  <si>
    <t>070001000</t>
  </si>
  <si>
    <t>1897847380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</si>
</sst>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Dejvická 397/34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Byt Dejvická 34, b.j. 9'!J30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Byt Dejvická 34, b.j. 9'!P153</f>
        <v>0</v>
      </c>
      <c r="AV95" s="128">
        <f>'02 - Byt Dejvická 34, b.j. 9'!J33</f>
        <v>0</v>
      </c>
      <c r="AW95" s="128">
        <f>'02 - Byt Dejvická 34, b.j. 9'!J34</f>
        <v>0</v>
      </c>
      <c r="AX95" s="128">
        <f>'02 - Byt Dejvická 34, b.j. 9'!J35</f>
        <v>0</v>
      </c>
      <c r="AY95" s="128">
        <f>'02 - Byt Dejvická 34, b.j. 9'!J36</f>
        <v>0</v>
      </c>
      <c r="AZ95" s="128">
        <f>'02 - Byt Dejvická 34, b.j. 9'!F33</f>
        <v>0</v>
      </c>
      <c r="BA95" s="128">
        <f>'02 - Byt Dejvická 34, b.j. 9'!F34</f>
        <v>0</v>
      </c>
      <c r="BB95" s="128">
        <f>'02 - Byt Dejvická 34, b.j. 9'!F35</f>
        <v>0</v>
      </c>
      <c r="BC95" s="128">
        <f>'02 - Byt Dejvická 34, b.j. 9'!F36</f>
        <v>0</v>
      </c>
      <c r="BD95" s="130">
        <f>'02 - Byt Dejvická 34, b.j. 9'!F37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XGBOmh+fJh/3iYBnntYYe9LFQKA0a4FHN4Q9EHwzj0lnaCd8N6ZKJaCziWQcdDHQfYMhf688ST7tIpSh6oOKbw==" hashValue="PL3PJu1Cjy0JQ1s4Gke8x07B6ODYaiFdDx2aoPAD8aEwXd2aBWZJi9mWAnAu7OC5SZ3FhySUAuCfRTxaVR7zf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yt Dejvická 34, b.j. 9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Dejvická 397/34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19. 6. 2023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ROUND((SUM(BE153:BE2158)),  2)</f>
        <v>0</v>
      </c>
      <c r="G33" s="38"/>
      <c r="H33" s="38"/>
      <c r="I33" s="151">
        <v>0.20999999999999999</v>
      </c>
      <c r="J33" s="150">
        <f>ROUND(((SUM(BE153:BE2158))*I33),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ROUND((SUM(BF153:BF2158)),  2)</f>
        <v>0</v>
      </c>
      <c r="G34" s="38"/>
      <c r="H34" s="38"/>
      <c r="I34" s="151">
        <v>0.14999999999999999</v>
      </c>
      <c r="J34" s="150">
        <f>ROUND(((SUM(BF153:BF2158))*I34),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ROUND((SUM(BG153:BG2158)),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ROUND((SUM(BH153:BH2158)),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ROUND((SUM(BI153:BI2158)),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Dejvická 397/34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Byt Dejvická 34, b.j. 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J180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J345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J446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J454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J457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J458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J484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J518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J586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J630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J639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J686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J696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J714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J724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J746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J1070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J1110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J1126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J1153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J1169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J1236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J1238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J1303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J1343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J1437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J1546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J1788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J2139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J2147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75"/>
      <c r="C129" s="176"/>
      <c r="D129" s="177" t="s">
        <v>123</v>
      </c>
      <c r="E129" s="178"/>
      <c r="F129" s="178"/>
      <c r="G129" s="178"/>
      <c r="H129" s="178"/>
      <c r="I129" s="178"/>
      <c r="J129" s="179">
        <f>J2149</f>
        <v>0</v>
      </c>
      <c r="K129" s="176"/>
      <c r="L129" s="180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J2150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9" customFormat="1" ht="24.96" customHeight="1">
      <c r="A131" s="9"/>
      <c r="B131" s="175"/>
      <c r="C131" s="176"/>
      <c r="D131" s="177" t="s">
        <v>125</v>
      </c>
      <c r="E131" s="178"/>
      <c r="F131" s="178"/>
      <c r="G131" s="178"/>
      <c r="H131" s="178"/>
      <c r="I131" s="178"/>
      <c r="J131" s="179">
        <f>J2154</f>
        <v>0</v>
      </c>
      <c r="K131" s="176"/>
      <c r="L131" s="180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="10" customFormat="1" ht="19.92" customHeight="1">
      <c r="A132" s="10"/>
      <c r="B132" s="181"/>
      <c r="C132" s="182"/>
      <c r="D132" s="183" t="s">
        <v>126</v>
      </c>
      <c r="E132" s="184"/>
      <c r="F132" s="184"/>
      <c r="G132" s="184"/>
      <c r="H132" s="184"/>
      <c r="I132" s="184"/>
      <c r="J132" s="185">
        <f>J2155</f>
        <v>0</v>
      </c>
      <c r="K132" s="182"/>
      <c r="L132" s="186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1"/>
      <c r="C133" s="182"/>
      <c r="D133" s="183" t="s">
        <v>127</v>
      </c>
      <c r="E133" s="184"/>
      <c r="F133" s="184"/>
      <c r="G133" s="184"/>
      <c r="H133" s="184"/>
      <c r="I133" s="184"/>
      <c r="J133" s="185">
        <f>J2157</f>
        <v>0</v>
      </c>
      <c r="K133" s="182"/>
      <c r="L133" s="186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2" customFormat="1" ht="21.84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9" s="2" customFormat="1" ht="6.96" customHeight="1">
      <c r="A139" s="38"/>
      <c r="B139" s="68"/>
      <c r="C139" s="69"/>
      <c r="D139" s="69"/>
      <c r="E139" s="69"/>
      <c r="F139" s="69"/>
      <c r="G139" s="69"/>
      <c r="H139" s="69"/>
      <c r="I139" s="69"/>
      <c r="J139" s="69"/>
      <c r="K139" s="69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4.96" customHeight="1">
      <c r="A140" s="38"/>
      <c r="B140" s="39"/>
      <c r="C140" s="23" t="s">
        <v>128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16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170" t="str">
        <f>E7</f>
        <v>Byty Dejvická 397/34</v>
      </c>
      <c r="F143" s="32"/>
      <c r="G143" s="32"/>
      <c r="H143" s="32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84</v>
      </c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6.5" customHeight="1">
      <c r="A145" s="38"/>
      <c r="B145" s="39"/>
      <c r="C145" s="40"/>
      <c r="D145" s="40"/>
      <c r="E145" s="76" t="str">
        <f>E9</f>
        <v>02 - Byt Dejvická 34, b.j. 9</v>
      </c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2" customHeight="1">
      <c r="A147" s="38"/>
      <c r="B147" s="39"/>
      <c r="C147" s="32" t="s">
        <v>20</v>
      </c>
      <c r="D147" s="40"/>
      <c r="E147" s="40"/>
      <c r="F147" s="27" t="str">
        <f>F12</f>
        <v xml:space="preserve"> </v>
      </c>
      <c r="G147" s="40"/>
      <c r="H147" s="40"/>
      <c r="I147" s="32" t="s">
        <v>22</v>
      </c>
      <c r="J147" s="79" t="str">
        <f>IF(J12="","",J12)</f>
        <v>19. 6. 2023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6.96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5.15" customHeight="1">
      <c r="A149" s="38"/>
      <c r="B149" s="39"/>
      <c r="C149" s="32" t="s">
        <v>24</v>
      </c>
      <c r="D149" s="40"/>
      <c r="E149" s="40"/>
      <c r="F149" s="27" t="str">
        <f>E15</f>
        <v xml:space="preserve"> </v>
      </c>
      <c r="G149" s="40"/>
      <c r="H149" s="40"/>
      <c r="I149" s="32" t="s">
        <v>29</v>
      </c>
      <c r="J149" s="36" t="str">
        <f>E21</f>
        <v xml:space="preserve"> </v>
      </c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5.15" customHeight="1">
      <c r="A150" s="38"/>
      <c r="B150" s="39"/>
      <c r="C150" s="32" t="s">
        <v>27</v>
      </c>
      <c r="D150" s="40"/>
      <c r="E150" s="40"/>
      <c r="F150" s="27" t="str">
        <f>IF(E18="","",E18)</f>
        <v>Vyplň údaj</v>
      </c>
      <c r="G150" s="40"/>
      <c r="H150" s="40"/>
      <c r="I150" s="32" t="s">
        <v>31</v>
      </c>
      <c r="J150" s="36" t="str">
        <f>E24</f>
        <v xml:space="preserve"> </v>
      </c>
      <c r="K150" s="40"/>
      <c r="L150" s="63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0.32" customHeight="1">
      <c r="A151" s="38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63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11" customFormat="1" ht="29.28" customHeight="1">
      <c r="A152" s="187"/>
      <c r="B152" s="188"/>
      <c r="C152" s="189" t="s">
        <v>129</v>
      </c>
      <c r="D152" s="190" t="s">
        <v>58</v>
      </c>
      <c r="E152" s="190" t="s">
        <v>54</v>
      </c>
      <c r="F152" s="190" t="s">
        <v>55</v>
      </c>
      <c r="G152" s="190" t="s">
        <v>130</v>
      </c>
      <c r="H152" s="190" t="s">
        <v>131</v>
      </c>
      <c r="I152" s="190" t="s">
        <v>132</v>
      </c>
      <c r="J152" s="191" t="s">
        <v>88</v>
      </c>
      <c r="K152" s="192" t="s">
        <v>133</v>
      </c>
      <c r="L152" s="193"/>
      <c r="M152" s="100" t="s">
        <v>1</v>
      </c>
      <c r="N152" s="101" t="s">
        <v>37</v>
      </c>
      <c r="O152" s="101" t="s">
        <v>134</v>
      </c>
      <c r="P152" s="101" t="s">
        <v>135</v>
      </c>
      <c r="Q152" s="101" t="s">
        <v>136</v>
      </c>
      <c r="R152" s="101" t="s">
        <v>137</v>
      </c>
      <c r="S152" s="101" t="s">
        <v>138</v>
      </c>
      <c r="T152" s="102" t="s">
        <v>139</v>
      </c>
      <c r="U152" s="187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/>
    </row>
    <row r="153" s="2" customFormat="1" ht="22.8" customHeight="1">
      <c r="A153" s="38"/>
      <c r="B153" s="39"/>
      <c r="C153" s="107" t="s">
        <v>140</v>
      </c>
      <c r="D153" s="40"/>
      <c r="E153" s="40"/>
      <c r="F153" s="40"/>
      <c r="G153" s="40"/>
      <c r="H153" s="40"/>
      <c r="I153" s="40"/>
      <c r="J153" s="194">
        <f>BK153</f>
        <v>0</v>
      </c>
      <c r="K153" s="40"/>
      <c r="L153" s="44"/>
      <c r="M153" s="103"/>
      <c r="N153" s="195"/>
      <c r="O153" s="104"/>
      <c r="P153" s="196">
        <f>P154+P457+P2149+P2154</f>
        <v>0</v>
      </c>
      <c r="Q153" s="104"/>
      <c r="R153" s="196">
        <f>R154+R457+R2149+R2154</f>
        <v>12.529201319999999</v>
      </c>
      <c r="S153" s="104"/>
      <c r="T153" s="197">
        <f>T154+T457+T2149+T2154</f>
        <v>13.183640539999999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72</v>
      </c>
      <c r="AU153" s="17" t="s">
        <v>90</v>
      </c>
      <c r="BK153" s="198">
        <f>BK154+BK457+BK2149+BK2154</f>
        <v>0</v>
      </c>
    </row>
    <row r="154" s="12" customFormat="1" ht="25.92" customHeight="1">
      <c r="A154" s="12"/>
      <c r="B154" s="199"/>
      <c r="C154" s="200"/>
      <c r="D154" s="201" t="s">
        <v>72</v>
      </c>
      <c r="E154" s="202" t="s">
        <v>141</v>
      </c>
      <c r="F154" s="202" t="s">
        <v>142</v>
      </c>
      <c r="G154" s="200"/>
      <c r="H154" s="200"/>
      <c r="I154" s="203"/>
      <c r="J154" s="204">
        <f>BK154</f>
        <v>0</v>
      </c>
      <c r="K154" s="200"/>
      <c r="L154" s="205"/>
      <c r="M154" s="206"/>
      <c r="N154" s="207"/>
      <c r="O154" s="207"/>
      <c r="P154" s="208">
        <f>P155+P180+P345+P446+P454</f>
        <v>0</v>
      </c>
      <c r="Q154" s="207"/>
      <c r="R154" s="208">
        <f>R155+R180+R345+R446+R454</f>
        <v>7.2708163299999988</v>
      </c>
      <c r="S154" s="207"/>
      <c r="T154" s="209">
        <f>T155+T180+T345+T446+T454</f>
        <v>9.8475920000000006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81</v>
      </c>
      <c r="AT154" s="211" t="s">
        <v>72</v>
      </c>
      <c r="AU154" s="211" t="s">
        <v>73</v>
      </c>
      <c r="AY154" s="210" t="s">
        <v>143</v>
      </c>
      <c r="BK154" s="212">
        <f>BK155+BK180+BK345+BK446+BK454</f>
        <v>0</v>
      </c>
    </row>
    <row r="155" s="12" customFormat="1" ht="22.8" customHeight="1">
      <c r="A155" s="12"/>
      <c r="B155" s="199"/>
      <c r="C155" s="200"/>
      <c r="D155" s="201" t="s">
        <v>72</v>
      </c>
      <c r="E155" s="213" t="s">
        <v>144</v>
      </c>
      <c r="F155" s="213" t="s">
        <v>145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SUM(P156:P179)</f>
        <v>0</v>
      </c>
      <c r="Q155" s="207"/>
      <c r="R155" s="208">
        <f>SUM(R156:R179)</f>
        <v>2.3598553399999997</v>
      </c>
      <c r="S155" s="207"/>
      <c r="T155" s="209">
        <f>SUM(T156:T179)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81</v>
      </c>
      <c r="AT155" s="211" t="s">
        <v>72</v>
      </c>
      <c r="AU155" s="211" t="s">
        <v>81</v>
      </c>
      <c r="AY155" s="210" t="s">
        <v>143</v>
      </c>
      <c r="BK155" s="212">
        <f>SUM(BK156:BK179)</f>
        <v>0</v>
      </c>
    </row>
    <row r="156" s="2" customFormat="1" ht="37.8" customHeight="1">
      <c r="A156" s="38"/>
      <c r="B156" s="39"/>
      <c r="C156" s="215" t="s">
        <v>81</v>
      </c>
      <c r="D156" s="215" t="s">
        <v>146</v>
      </c>
      <c r="E156" s="216" t="s">
        <v>147</v>
      </c>
      <c r="F156" s="217" t="s">
        <v>148</v>
      </c>
      <c r="G156" s="218" t="s">
        <v>149</v>
      </c>
      <c r="H156" s="219">
        <v>4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0.096860000000000002</v>
      </c>
      <c r="R156" s="225">
        <f>Q156*H156</f>
        <v>0.38744000000000001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150</v>
      </c>
      <c r="AT156" s="227" t="s">
        <v>146</v>
      </c>
      <c r="AU156" s="227" t="s">
        <v>151</v>
      </c>
      <c r="AY156" s="17" t="s">
        <v>143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151</v>
      </c>
      <c r="BK156" s="228">
        <f>ROUND(I156*H156,2)</f>
        <v>0</v>
      </c>
      <c r="BL156" s="17" t="s">
        <v>150</v>
      </c>
      <c r="BM156" s="227" t="s">
        <v>152</v>
      </c>
    </row>
    <row r="157" s="13" customFormat="1">
      <c r="A157" s="13"/>
      <c r="B157" s="229"/>
      <c r="C157" s="230"/>
      <c r="D157" s="231" t="s">
        <v>153</v>
      </c>
      <c r="E157" s="232" t="s">
        <v>1</v>
      </c>
      <c r="F157" s="233" t="s">
        <v>154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153</v>
      </c>
      <c r="AU157" s="239" t="s">
        <v>151</v>
      </c>
      <c r="AV157" s="13" t="s">
        <v>81</v>
      </c>
      <c r="AW157" s="13" t="s">
        <v>30</v>
      </c>
      <c r="AX157" s="13" t="s">
        <v>73</v>
      </c>
      <c r="AY157" s="239" t="s">
        <v>143</v>
      </c>
    </row>
    <row r="158" s="14" customFormat="1">
      <c r="A158" s="14"/>
      <c r="B158" s="240"/>
      <c r="C158" s="241"/>
      <c r="D158" s="231" t="s">
        <v>153</v>
      </c>
      <c r="E158" s="242" t="s">
        <v>1</v>
      </c>
      <c r="F158" s="243" t="s">
        <v>150</v>
      </c>
      <c r="G158" s="241"/>
      <c r="H158" s="244">
        <v>4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153</v>
      </c>
      <c r="AU158" s="250" t="s">
        <v>151</v>
      </c>
      <c r="AV158" s="14" t="s">
        <v>151</v>
      </c>
      <c r="AW158" s="14" t="s">
        <v>30</v>
      </c>
      <c r="AX158" s="14" t="s">
        <v>81</v>
      </c>
      <c r="AY158" s="250" t="s">
        <v>143</v>
      </c>
    </row>
    <row r="159" s="2" customFormat="1" ht="24.15" customHeight="1">
      <c r="A159" s="38"/>
      <c r="B159" s="39"/>
      <c r="C159" s="215" t="s">
        <v>151</v>
      </c>
      <c r="D159" s="215" t="s">
        <v>146</v>
      </c>
      <c r="E159" s="216" t="s">
        <v>155</v>
      </c>
      <c r="F159" s="217" t="s">
        <v>156</v>
      </c>
      <c r="G159" s="218" t="s">
        <v>157</v>
      </c>
      <c r="H159" s="219">
        <v>0.60799999999999998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1.8775</v>
      </c>
      <c r="R159" s="225">
        <f>Q159*H159</f>
        <v>1.1415199999999999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150</v>
      </c>
      <c r="AT159" s="227" t="s">
        <v>146</v>
      </c>
      <c r="AU159" s="227" t="s">
        <v>151</v>
      </c>
      <c r="AY159" s="17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151</v>
      </c>
      <c r="BK159" s="228">
        <f>ROUND(I159*H159,2)</f>
        <v>0</v>
      </c>
      <c r="BL159" s="17" t="s">
        <v>150</v>
      </c>
      <c r="BM159" s="227" t="s">
        <v>158</v>
      </c>
    </row>
    <row r="160" s="13" customFormat="1">
      <c r="A160" s="13"/>
      <c r="B160" s="229"/>
      <c r="C160" s="230"/>
      <c r="D160" s="231" t="s">
        <v>153</v>
      </c>
      <c r="E160" s="232" t="s">
        <v>1</v>
      </c>
      <c r="F160" s="233" t="s">
        <v>159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153</v>
      </c>
      <c r="AU160" s="239" t="s">
        <v>151</v>
      </c>
      <c r="AV160" s="13" t="s">
        <v>81</v>
      </c>
      <c r="AW160" s="13" t="s">
        <v>30</v>
      </c>
      <c r="AX160" s="13" t="s">
        <v>73</v>
      </c>
      <c r="AY160" s="239" t="s">
        <v>143</v>
      </c>
    </row>
    <row r="161" s="14" customFormat="1">
      <c r="A161" s="14"/>
      <c r="B161" s="240"/>
      <c r="C161" s="241"/>
      <c r="D161" s="231" t="s">
        <v>153</v>
      </c>
      <c r="E161" s="242" t="s">
        <v>1</v>
      </c>
      <c r="F161" s="243" t="s">
        <v>160</v>
      </c>
      <c r="G161" s="241"/>
      <c r="H161" s="244">
        <v>0.54000000000000004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153</v>
      </c>
      <c r="AU161" s="250" t="s">
        <v>151</v>
      </c>
      <c r="AV161" s="14" t="s">
        <v>151</v>
      </c>
      <c r="AW161" s="14" t="s">
        <v>30</v>
      </c>
      <c r="AX161" s="14" t="s">
        <v>73</v>
      </c>
      <c r="AY161" s="250" t="s">
        <v>143</v>
      </c>
    </row>
    <row r="162" s="13" customFormat="1">
      <c r="A162" s="13"/>
      <c r="B162" s="229"/>
      <c r="C162" s="230"/>
      <c r="D162" s="231" t="s">
        <v>153</v>
      </c>
      <c r="E162" s="232" t="s">
        <v>1</v>
      </c>
      <c r="F162" s="233" t="s">
        <v>161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153</v>
      </c>
      <c r="AU162" s="239" t="s">
        <v>151</v>
      </c>
      <c r="AV162" s="13" t="s">
        <v>81</v>
      </c>
      <c r="AW162" s="13" t="s">
        <v>30</v>
      </c>
      <c r="AX162" s="13" t="s">
        <v>73</v>
      </c>
      <c r="AY162" s="239" t="s">
        <v>143</v>
      </c>
    </row>
    <row r="163" s="14" customFormat="1">
      <c r="A163" s="14"/>
      <c r="B163" s="240"/>
      <c r="C163" s="241"/>
      <c r="D163" s="231" t="s">
        <v>153</v>
      </c>
      <c r="E163" s="242" t="s">
        <v>1</v>
      </c>
      <c r="F163" s="243" t="s">
        <v>162</v>
      </c>
      <c r="G163" s="241"/>
      <c r="H163" s="244">
        <v>0.068000000000000005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153</v>
      </c>
      <c r="AU163" s="250" t="s">
        <v>151</v>
      </c>
      <c r="AV163" s="14" t="s">
        <v>151</v>
      </c>
      <c r="AW163" s="14" t="s">
        <v>30</v>
      </c>
      <c r="AX163" s="14" t="s">
        <v>73</v>
      </c>
      <c r="AY163" s="250" t="s">
        <v>143</v>
      </c>
    </row>
    <row r="164" s="15" customFormat="1">
      <c r="A164" s="15"/>
      <c r="B164" s="251"/>
      <c r="C164" s="252"/>
      <c r="D164" s="231" t="s">
        <v>153</v>
      </c>
      <c r="E164" s="253" t="s">
        <v>1</v>
      </c>
      <c r="F164" s="254" t="s">
        <v>163</v>
      </c>
      <c r="G164" s="252"/>
      <c r="H164" s="255">
        <v>0.60799999999999998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1" t="s">
        <v>153</v>
      </c>
      <c r="AU164" s="261" t="s">
        <v>151</v>
      </c>
      <c r="AV164" s="15" t="s">
        <v>150</v>
      </c>
      <c r="AW164" s="15" t="s">
        <v>30</v>
      </c>
      <c r="AX164" s="15" t="s">
        <v>81</v>
      </c>
      <c r="AY164" s="261" t="s">
        <v>143</v>
      </c>
    </row>
    <row r="165" s="2" customFormat="1" ht="33" customHeight="1">
      <c r="A165" s="38"/>
      <c r="B165" s="39"/>
      <c r="C165" s="215" t="s">
        <v>144</v>
      </c>
      <c r="D165" s="215" t="s">
        <v>146</v>
      </c>
      <c r="E165" s="216" t="s">
        <v>164</v>
      </c>
      <c r="F165" s="217" t="s">
        <v>165</v>
      </c>
      <c r="G165" s="218" t="s">
        <v>166</v>
      </c>
      <c r="H165" s="219">
        <v>0.021000000000000001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39</v>
      </c>
      <c r="O165" s="91"/>
      <c r="P165" s="225">
        <f>O165*H165</f>
        <v>0</v>
      </c>
      <c r="Q165" s="225">
        <v>0.019539999999999998</v>
      </c>
      <c r="R165" s="225">
        <f>Q165*H165</f>
        <v>0.00041033999999999998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150</v>
      </c>
      <c r="AT165" s="227" t="s">
        <v>146</v>
      </c>
      <c r="AU165" s="227" t="s">
        <v>151</v>
      </c>
      <c r="AY165" s="17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151</v>
      </c>
      <c r="BK165" s="228">
        <f>ROUND(I165*H165,2)</f>
        <v>0</v>
      </c>
      <c r="BL165" s="17" t="s">
        <v>150</v>
      </c>
      <c r="BM165" s="227" t="s">
        <v>167</v>
      </c>
    </row>
    <row r="166" s="13" customFormat="1">
      <c r="A166" s="13"/>
      <c r="B166" s="229"/>
      <c r="C166" s="230"/>
      <c r="D166" s="231" t="s">
        <v>153</v>
      </c>
      <c r="E166" s="232" t="s">
        <v>1</v>
      </c>
      <c r="F166" s="233" t="s">
        <v>168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153</v>
      </c>
      <c r="AU166" s="239" t="s">
        <v>151</v>
      </c>
      <c r="AV166" s="13" t="s">
        <v>81</v>
      </c>
      <c r="AW166" s="13" t="s">
        <v>30</v>
      </c>
      <c r="AX166" s="13" t="s">
        <v>73</v>
      </c>
      <c r="AY166" s="239" t="s">
        <v>143</v>
      </c>
    </row>
    <row r="167" s="14" customFormat="1">
      <c r="A167" s="14"/>
      <c r="B167" s="240"/>
      <c r="C167" s="241"/>
      <c r="D167" s="231" t="s">
        <v>153</v>
      </c>
      <c r="E167" s="242" t="s">
        <v>1</v>
      </c>
      <c r="F167" s="243" t="s">
        <v>169</v>
      </c>
      <c r="G167" s="241"/>
      <c r="H167" s="244">
        <v>0.021000000000000001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153</v>
      </c>
      <c r="AU167" s="250" t="s">
        <v>151</v>
      </c>
      <c r="AV167" s="14" t="s">
        <v>151</v>
      </c>
      <c r="AW167" s="14" t="s">
        <v>30</v>
      </c>
      <c r="AX167" s="14" t="s">
        <v>81</v>
      </c>
      <c r="AY167" s="250" t="s">
        <v>143</v>
      </c>
    </row>
    <row r="168" s="2" customFormat="1" ht="24.15" customHeight="1">
      <c r="A168" s="38"/>
      <c r="B168" s="39"/>
      <c r="C168" s="262" t="s">
        <v>150</v>
      </c>
      <c r="D168" s="262" t="s">
        <v>170</v>
      </c>
      <c r="E168" s="263" t="s">
        <v>171</v>
      </c>
      <c r="F168" s="264" t="s">
        <v>172</v>
      </c>
      <c r="G168" s="265" t="s">
        <v>166</v>
      </c>
      <c r="H168" s="266">
        <v>0.023</v>
      </c>
      <c r="I168" s="267"/>
      <c r="J168" s="268">
        <f>ROUND(I168*H168,2)</f>
        <v>0</v>
      </c>
      <c r="K168" s="269"/>
      <c r="L168" s="270"/>
      <c r="M168" s="271" t="s">
        <v>1</v>
      </c>
      <c r="N168" s="272" t="s">
        <v>39</v>
      </c>
      <c r="O168" s="91"/>
      <c r="P168" s="225">
        <f>O168*H168</f>
        <v>0</v>
      </c>
      <c r="Q168" s="225">
        <v>1</v>
      </c>
      <c r="R168" s="225">
        <f>Q168*H168</f>
        <v>0.023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173</v>
      </c>
      <c r="AT168" s="227" t="s">
        <v>170</v>
      </c>
      <c r="AU168" s="227" t="s">
        <v>151</v>
      </c>
      <c r="AY168" s="17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151</v>
      </c>
      <c r="BK168" s="228">
        <f>ROUND(I168*H168,2)</f>
        <v>0</v>
      </c>
      <c r="BL168" s="17" t="s">
        <v>150</v>
      </c>
      <c r="BM168" s="227" t="s">
        <v>174</v>
      </c>
    </row>
    <row r="169" s="14" customFormat="1">
      <c r="A169" s="14"/>
      <c r="B169" s="240"/>
      <c r="C169" s="241"/>
      <c r="D169" s="231" t="s">
        <v>153</v>
      </c>
      <c r="E169" s="241"/>
      <c r="F169" s="243" t="s">
        <v>175</v>
      </c>
      <c r="G169" s="241"/>
      <c r="H169" s="244">
        <v>0.023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153</v>
      </c>
      <c r="AU169" s="250" t="s">
        <v>151</v>
      </c>
      <c r="AV169" s="14" t="s">
        <v>151</v>
      </c>
      <c r="AW169" s="14" t="s">
        <v>4</v>
      </c>
      <c r="AX169" s="14" t="s">
        <v>81</v>
      </c>
      <c r="AY169" s="250" t="s">
        <v>143</v>
      </c>
    </row>
    <row r="170" s="2" customFormat="1" ht="24.15" customHeight="1">
      <c r="A170" s="38"/>
      <c r="B170" s="39"/>
      <c r="C170" s="215" t="s">
        <v>176</v>
      </c>
      <c r="D170" s="215" t="s">
        <v>146</v>
      </c>
      <c r="E170" s="216" t="s">
        <v>177</v>
      </c>
      <c r="F170" s="217" t="s">
        <v>178</v>
      </c>
      <c r="G170" s="218" t="s">
        <v>149</v>
      </c>
      <c r="H170" s="219">
        <v>14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0.0056499999999999996</v>
      </c>
      <c r="R170" s="225">
        <f>Q170*H170</f>
        <v>0.07909999999999999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150</v>
      </c>
      <c r="AT170" s="227" t="s">
        <v>146</v>
      </c>
      <c r="AU170" s="227" t="s">
        <v>151</v>
      </c>
      <c r="AY170" s="17" t="s">
        <v>143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151</v>
      </c>
      <c r="BK170" s="228">
        <f>ROUND(I170*H170,2)</f>
        <v>0</v>
      </c>
      <c r="BL170" s="17" t="s">
        <v>150</v>
      </c>
      <c r="BM170" s="227" t="s">
        <v>179</v>
      </c>
    </row>
    <row r="171" s="13" customFormat="1">
      <c r="A171" s="13"/>
      <c r="B171" s="229"/>
      <c r="C171" s="230"/>
      <c r="D171" s="231" t="s">
        <v>153</v>
      </c>
      <c r="E171" s="232" t="s">
        <v>1</v>
      </c>
      <c r="F171" s="233" t="s">
        <v>180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153</v>
      </c>
      <c r="AU171" s="239" t="s">
        <v>151</v>
      </c>
      <c r="AV171" s="13" t="s">
        <v>81</v>
      </c>
      <c r="AW171" s="13" t="s">
        <v>30</v>
      </c>
      <c r="AX171" s="13" t="s">
        <v>73</v>
      </c>
      <c r="AY171" s="239" t="s">
        <v>143</v>
      </c>
    </row>
    <row r="172" s="14" customFormat="1">
      <c r="A172" s="14"/>
      <c r="B172" s="240"/>
      <c r="C172" s="241"/>
      <c r="D172" s="231" t="s">
        <v>153</v>
      </c>
      <c r="E172" s="242" t="s">
        <v>1</v>
      </c>
      <c r="F172" s="243" t="s">
        <v>181</v>
      </c>
      <c r="G172" s="241"/>
      <c r="H172" s="244">
        <v>14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153</v>
      </c>
      <c r="AU172" s="250" t="s">
        <v>151</v>
      </c>
      <c r="AV172" s="14" t="s">
        <v>151</v>
      </c>
      <c r="AW172" s="14" t="s">
        <v>30</v>
      </c>
      <c r="AX172" s="14" t="s">
        <v>81</v>
      </c>
      <c r="AY172" s="250" t="s">
        <v>143</v>
      </c>
    </row>
    <row r="173" s="2" customFormat="1" ht="24.15" customHeight="1">
      <c r="A173" s="38"/>
      <c r="B173" s="39"/>
      <c r="C173" s="215" t="s">
        <v>182</v>
      </c>
      <c r="D173" s="215" t="s">
        <v>146</v>
      </c>
      <c r="E173" s="216" t="s">
        <v>183</v>
      </c>
      <c r="F173" s="217" t="s">
        <v>184</v>
      </c>
      <c r="G173" s="218" t="s">
        <v>185</v>
      </c>
      <c r="H173" s="219">
        <v>2.5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0.25364999999999999</v>
      </c>
      <c r="R173" s="225">
        <f>Q173*H173</f>
        <v>0.63412499999999994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150</v>
      </c>
      <c r="AT173" s="227" t="s">
        <v>146</v>
      </c>
      <c r="AU173" s="227" t="s">
        <v>151</v>
      </c>
      <c r="AY173" s="17" t="s">
        <v>143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151</v>
      </c>
      <c r="BK173" s="228">
        <f>ROUND(I173*H173,2)</f>
        <v>0</v>
      </c>
      <c r="BL173" s="17" t="s">
        <v>150</v>
      </c>
      <c r="BM173" s="227" t="s">
        <v>186</v>
      </c>
    </row>
    <row r="174" s="13" customFormat="1">
      <c r="A174" s="13"/>
      <c r="B174" s="229"/>
      <c r="C174" s="230"/>
      <c r="D174" s="231" t="s">
        <v>153</v>
      </c>
      <c r="E174" s="232" t="s">
        <v>1</v>
      </c>
      <c r="F174" s="233" t="s">
        <v>187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153</v>
      </c>
      <c r="AU174" s="239" t="s">
        <v>151</v>
      </c>
      <c r="AV174" s="13" t="s">
        <v>81</v>
      </c>
      <c r="AW174" s="13" t="s">
        <v>30</v>
      </c>
      <c r="AX174" s="13" t="s">
        <v>73</v>
      </c>
      <c r="AY174" s="239" t="s">
        <v>143</v>
      </c>
    </row>
    <row r="175" s="14" customFormat="1">
      <c r="A175" s="14"/>
      <c r="B175" s="240"/>
      <c r="C175" s="241"/>
      <c r="D175" s="231" t="s">
        <v>153</v>
      </c>
      <c r="E175" s="242" t="s">
        <v>1</v>
      </c>
      <c r="F175" s="243" t="s">
        <v>188</v>
      </c>
      <c r="G175" s="241"/>
      <c r="H175" s="244">
        <v>2.5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153</v>
      </c>
      <c r="AU175" s="250" t="s">
        <v>151</v>
      </c>
      <c r="AV175" s="14" t="s">
        <v>151</v>
      </c>
      <c r="AW175" s="14" t="s">
        <v>30</v>
      </c>
      <c r="AX175" s="14" t="s">
        <v>81</v>
      </c>
      <c r="AY175" s="250" t="s">
        <v>143</v>
      </c>
    </row>
    <row r="176" s="2" customFormat="1" ht="24.15" customHeight="1">
      <c r="A176" s="38"/>
      <c r="B176" s="39"/>
      <c r="C176" s="215" t="s">
        <v>189</v>
      </c>
      <c r="D176" s="215" t="s">
        <v>146</v>
      </c>
      <c r="E176" s="216" t="s">
        <v>190</v>
      </c>
      <c r="F176" s="217" t="s">
        <v>191</v>
      </c>
      <c r="G176" s="218" t="s">
        <v>192</v>
      </c>
      <c r="H176" s="219">
        <v>6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39</v>
      </c>
      <c r="O176" s="91"/>
      <c r="P176" s="225">
        <f>O176*H176</f>
        <v>0</v>
      </c>
      <c r="Q176" s="225">
        <v>0.00012999999999999999</v>
      </c>
      <c r="R176" s="225">
        <f>Q176*H176</f>
        <v>0.00077999999999999988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150</v>
      </c>
      <c r="AT176" s="227" t="s">
        <v>146</v>
      </c>
      <c r="AU176" s="227" t="s">
        <v>151</v>
      </c>
      <c r="AY176" s="17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151</v>
      </c>
      <c r="BK176" s="228">
        <f>ROUND(I176*H176,2)</f>
        <v>0</v>
      </c>
      <c r="BL176" s="17" t="s">
        <v>150</v>
      </c>
      <c r="BM176" s="227" t="s">
        <v>193</v>
      </c>
    </row>
    <row r="177" s="14" customFormat="1">
      <c r="A177" s="14"/>
      <c r="B177" s="240"/>
      <c r="C177" s="241"/>
      <c r="D177" s="231" t="s">
        <v>153</v>
      </c>
      <c r="E177" s="242" t="s">
        <v>1</v>
      </c>
      <c r="F177" s="243" t="s">
        <v>182</v>
      </c>
      <c r="G177" s="241"/>
      <c r="H177" s="244">
        <v>6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153</v>
      </c>
      <c r="AU177" s="250" t="s">
        <v>151</v>
      </c>
      <c r="AV177" s="14" t="s">
        <v>151</v>
      </c>
      <c r="AW177" s="14" t="s">
        <v>30</v>
      </c>
      <c r="AX177" s="14" t="s">
        <v>81</v>
      </c>
      <c r="AY177" s="250" t="s">
        <v>143</v>
      </c>
    </row>
    <row r="178" s="2" customFormat="1" ht="24.15" customHeight="1">
      <c r="A178" s="38"/>
      <c r="B178" s="39"/>
      <c r="C178" s="215" t="s">
        <v>173</v>
      </c>
      <c r="D178" s="215" t="s">
        <v>146</v>
      </c>
      <c r="E178" s="216" t="s">
        <v>194</v>
      </c>
      <c r="F178" s="217" t="s">
        <v>195</v>
      </c>
      <c r="G178" s="218" t="s">
        <v>185</v>
      </c>
      <c r="H178" s="219">
        <v>1.5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39</v>
      </c>
      <c r="O178" s="91"/>
      <c r="P178" s="225">
        <f>O178*H178</f>
        <v>0</v>
      </c>
      <c r="Q178" s="225">
        <v>0.06232</v>
      </c>
      <c r="R178" s="225">
        <f>Q178*H178</f>
        <v>0.093480000000000008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150</v>
      </c>
      <c r="AT178" s="227" t="s">
        <v>146</v>
      </c>
      <c r="AU178" s="227" t="s">
        <v>151</v>
      </c>
      <c r="AY178" s="17" t="s">
        <v>143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151</v>
      </c>
      <c r="BK178" s="228">
        <f>ROUND(I178*H178,2)</f>
        <v>0</v>
      </c>
      <c r="BL178" s="17" t="s">
        <v>150</v>
      </c>
      <c r="BM178" s="227" t="s">
        <v>196</v>
      </c>
    </row>
    <row r="179" s="14" customFormat="1">
      <c r="A179" s="14"/>
      <c r="B179" s="240"/>
      <c r="C179" s="241"/>
      <c r="D179" s="231" t="s">
        <v>153</v>
      </c>
      <c r="E179" s="242" t="s">
        <v>1</v>
      </c>
      <c r="F179" s="243" t="s">
        <v>197</v>
      </c>
      <c r="G179" s="241"/>
      <c r="H179" s="244">
        <v>1.5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153</v>
      </c>
      <c r="AU179" s="250" t="s">
        <v>151</v>
      </c>
      <c r="AV179" s="14" t="s">
        <v>151</v>
      </c>
      <c r="AW179" s="14" t="s">
        <v>30</v>
      </c>
      <c r="AX179" s="14" t="s">
        <v>81</v>
      </c>
      <c r="AY179" s="250" t="s">
        <v>143</v>
      </c>
    </row>
    <row r="180" s="12" customFormat="1" ht="22.8" customHeight="1">
      <c r="A180" s="12"/>
      <c r="B180" s="199"/>
      <c r="C180" s="200"/>
      <c r="D180" s="201" t="s">
        <v>72</v>
      </c>
      <c r="E180" s="213" t="s">
        <v>182</v>
      </c>
      <c r="F180" s="213" t="s">
        <v>198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SUM(P181:P344)</f>
        <v>0</v>
      </c>
      <c r="Q180" s="207"/>
      <c r="R180" s="208">
        <f>SUM(R181:R344)</f>
        <v>4.8974667299999997</v>
      </c>
      <c r="S180" s="207"/>
      <c r="T180" s="209">
        <f>SUM(T181:T344)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81</v>
      </c>
      <c r="AT180" s="211" t="s">
        <v>72</v>
      </c>
      <c r="AU180" s="211" t="s">
        <v>81</v>
      </c>
      <c r="AY180" s="210" t="s">
        <v>143</v>
      </c>
      <c r="BK180" s="212">
        <f>SUM(BK181:BK344)</f>
        <v>0</v>
      </c>
    </row>
    <row r="181" s="2" customFormat="1" ht="24.15" customHeight="1">
      <c r="A181" s="38"/>
      <c r="B181" s="39"/>
      <c r="C181" s="215" t="s">
        <v>199</v>
      </c>
      <c r="D181" s="215" t="s">
        <v>146</v>
      </c>
      <c r="E181" s="216" t="s">
        <v>200</v>
      </c>
      <c r="F181" s="217" t="s">
        <v>201</v>
      </c>
      <c r="G181" s="218" t="s">
        <v>185</v>
      </c>
      <c r="H181" s="219">
        <v>79.378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39</v>
      </c>
      <c r="O181" s="91"/>
      <c r="P181" s="225">
        <f>O181*H181</f>
        <v>0</v>
      </c>
      <c r="Q181" s="225">
        <v>0.00025999999999999998</v>
      </c>
      <c r="R181" s="225">
        <f>Q181*H181</f>
        <v>0.020638279999999998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150</v>
      </c>
      <c r="AT181" s="227" t="s">
        <v>146</v>
      </c>
      <c r="AU181" s="227" t="s">
        <v>151</v>
      </c>
      <c r="AY181" s="17" t="s">
        <v>143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151</v>
      </c>
      <c r="BK181" s="228">
        <f>ROUND(I181*H181,2)</f>
        <v>0</v>
      </c>
      <c r="BL181" s="17" t="s">
        <v>150</v>
      </c>
      <c r="BM181" s="227" t="s">
        <v>202</v>
      </c>
    </row>
    <row r="182" s="13" customFormat="1">
      <c r="A182" s="13"/>
      <c r="B182" s="229"/>
      <c r="C182" s="230"/>
      <c r="D182" s="231" t="s">
        <v>153</v>
      </c>
      <c r="E182" s="232" t="s">
        <v>1</v>
      </c>
      <c r="F182" s="233" t="s">
        <v>203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153</v>
      </c>
      <c r="AU182" s="239" t="s">
        <v>151</v>
      </c>
      <c r="AV182" s="13" t="s">
        <v>81</v>
      </c>
      <c r="AW182" s="13" t="s">
        <v>30</v>
      </c>
      <c r="AX182" s="13" t="s">
        <v>73</v>
      </c>
      <c r="AY182" s="239" t="s">
        <v>143</v>
      </c>
    </row>
    <row r="183" s="14" customFormat="1">
      <c r="A183" s="14"/>
      <c r="B183" s="240"/>
      <c r="C183" s="241"/>
      <c r="D183" s="231" t="s">
        <v>153</v>
      </c>
      <c r="E183" s="242" t="s">
        <v>1</v>
      </c>
      <c r="F183" s="243" t="s">
        <v>204</v>
      </c>
      <c r="G183" s="241"/>
      <c r="H183" s="244">
        <v>14.574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153</v>
      </c>
      <c r="AU183" s="250" t="s">
        <v>151</v>
      </c>
      <c r="AV183" s="14" t="s">
        <v>151</v>
      </c>
      <c r="AW183" s="14" t="s">
        <v>30</v>
      </c>
      <c r="AX183" s="14" t="s">
        <v>73</v>
      </c>
      <c r="AY183" s="250" t="s">
        <v>143</v>
      </c>
    </row>
    <row r="184" s="13" customFormat="1">
      <c r="A184" s="13"/>
      <c r="B184" s="229"/>
      <c r="C184" s="230"/>
      <c r="D184" s="231" t="s">
        <v>153</v>
      </c>
      <c r="E184" s="232" t="s">
        <v>1</v>
      </c>
      <c r="F184" s="233" t="s">
        <v>205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153</v>
      </c>
      <c r="AU184" s="239" t="s">
        <v>151</v>
      </c>
      <c r="AV184" s="13" t="s">
        <v>81</v>
      </c>
      <c r="AW184" s="13" t="s">
        <v>30</v>
      </c>
      <c r="AX184" s="13" t="s">
        <v>73</v>
      </c>
      <c r="AY184" s="239" t="s">
        <v>143</v>
      </c>
    </row>
    <row r="185" s="14" customFormat="1">
      <c r="A185" s="14"/>
      <c r="B185" s="240"/>
      <c r="C185" s="241"/>
      <c r="D185" s="231" t="s">
        <v>153</v>
      </c>
      <c r="E185" s="242" t="s">
        <v>1</v>
      </c>
      <c r="F185" s="243" t="s">
        <v>206</v>
      </c>
      <c r="G185" s="241"/>
      <c r="H185" s="244">
        <v>17.867000000000001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153</v>
      </c>
      <c r="AU185" s="250" t="s">
        <v>151</v>
      </c>
      <c r="AV185" s="14" t="s">
        <v>151</v>
      </c>
      <c r="AW185" s="14" t="s">
        <v>30</v>
      </c>
      <c r="AX185" s="14" t="s">
        <v>73</v>
      </c>
      <c r="AY185" s="250" t="s">
        <v>143</v>
      </c>
    </row>
    <row r="186" s="13" customFormat="1">
      <c r="A186" s="13"/>
      <c r="B186" s="229"/>
      <c r="C186" s="230"/>
      <c r="D186" s="231" t="s">
        <v>153</v>
      </c>
      <c r="E186" s="232" t="s">
        <v>1</v>
      </c>
      <c r="F186" s="233" t="s">
        <v>207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153</v>
      </c>
      <c r="AU186" s="239" t="s">
        <v>151</v>
      </c>
      <c r="AV186" s="13" t="s">
        <v>81</v>
      </c>
      <c r="AW186" s="13" t="s">
        <v>30</v>
      </c>
      <c r="AX186" s="13" t="s">
        <v>73</v>
      </c>
      <c r="AY186" s="239" t="s">
        <v>143</v>
      </c>
    </row>
    <row r="187" s="14" customFormat="1">
      <c r="A187" s="14"/>
      <c r="B187" s="240"/>
      <c r="C187" s="241"/>
      <c r="D187" s="231" t="s">
        <v>153</v>
      </c>
      <c r="E187" s="242" t="s">
        <v>1</v>
      </c>
      <c r="F187" s="243" t="s">
        <v>208</v>
      </c>
      <c r="G187" s="241"/>
      <c r="H187" s="244">
        <v>14.810000000000001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153</v>
      </c>
      <c r="AU187" s="250" t="s">
        <v>151</v>
      </c>
      <c r="AV187" s="14" t="s">
        <v>151</v>
      </c>
      <c r="AW187" s="14" t="s">
        <v>30</v>
      </c>
      <c r="AX187" s="14" t="s">
        <v>73</v>
      </c>
      <c r="AY187" s="250" t="s">
        <v>143</v>
      </c>
    </row>
    <row r="188" s="13" customFormat="1">
      <c r="A188" s="13"/>
      <c r="B188" s="229"/>
      <c r="C188" s="230"/>
      <c r="D188" s="231" t="s">
        <v>153</v>
      </c>
      <c r="E188" s="232" t="s">
        <v>1</v>
      </c>
      <c r="F188" s="233" t="s">
        <v>209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153</v>
      </c>
      <c r="AU188" s="239" t="s">
        <v>151</v>
      </c>
      <c r="AV188" s="13" t="s">
        <v>81</v>
      </c>
      <c r="AW188" s="13" t="s">
        <v>30</v>
      </c>
      <c r="AX188" s="13" t="s">
        <v>73</v>
      </c>
      <c r="AY188" s="239" t="s">
        <v>143</v>
      </c>
    </row>
    <row r="189" s="14" customFormat="1">
      <c r="A189" s="14"/>
      <c r="B189" s="240"/>
      <c r="C189" s="241"/>
      <c r="D189" s="231" t="s">
        <v>153</v>
      </c>
      <c r="E189" s="242" t="s">
        <v>1</v>
      </c>
      <c r="F189" s="243" t="s">
        <v>210</v>
      </c>
      <c r="G189" s="241"/>
      <c r="H189" s="244">
        <v>1.246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153</v>
      </c>
      <c r="AU189" s="250" t="s">
        <v>151</v>
      </c>
      <c r="AV189" s="14" t="s">
        <v>151</v>
      </c>
      <c r="AW189" s="14" t="s">
        <v>30</v>
      </c>
      <c r="AX189" s="14" t="s">
        <v>73</v>
      </c>
      <c r="AY189" s="250" t="s">
        <v>143</v>
      </c>
    </row>
    <row r="190" s="13" customFormat="1">
      <c r="A190" s="13"/>
      <c r="B190" s="229"/>
      <c r="C190" s="230"/>
      <c r="D190" s="231" t="s">
        <v>153</v>
      </c>
      <c r="E190" s="232" t="s">
        <v>1</v>
      </c>
      <c r="F190" s="233" t="s">
        <v>211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153</v>
      </c>
      <c r="AU190" s="239" t="s">
        <v>151</v>
      </c>
      <c r="AV190" s="13" t="s">
        <v>81</v>
      </c>
      <c r="AW190" s="13" t="s">
        <v>30</v>
      </c>
      <c r="AX190" s="13" t="s">
        <v>73</v>
      </c>
      <c r="AY190" s="239" t="s">
        <v>143</v>
      </c>
    </row>
    <row r="191" s="14" customFormat="1">
      <c r="A191" s="14"/>
      <c r="B191" s="240"/>
      <c r="C191" s="241"/>
      <c r="D191" s="231" t="s">
        <v>153</v>
      </c>
      <c r="E191" s="242" t="s">
        <v>1</v>
      </c>
      <c r="F191" s="243" t="s">
        <v>212</v>
      </c>
      <c r="G191" s="241"/>
      <c r="H191" s="244">
        <v>7.335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153</v>
      </c>
      <c r="AU191" s="250" t="s">
        <v>151</v>
      </c>
      <c r="AV191" s="14" t="s">
        <v>151</v>
      </c>
      <c r="AW191" s="14" t="s">
        <v>30</v>
      </c>
      <c r="AX191" s="14" t="s">
        <v>73</v>
      </c>
      <c r="AY191" s="250" t="s">
        <v>143</v>
      </c>
    </row>
    <row r="192" s="13" customFormat="1">
      <c r="A192" s="13"/>
      <c r="B192" s="229"/>
      <c r="C192" s="230"/>
      <c r="D192" s="231" t="s">
        <v>153</v>
      </c>
      <c r="E192" s="232" t="s">
        <v>1</v>
      </c>
      <c r="F192" s="233" t="s">
        <v>213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153</v>
      </c>
      <c r="AU192" s="239" t="s">
        <v>151</v>
      </c>
      <c r="AV192" s="13" t="s">
        <v>81</v>
      </c>
      <c r="AW192" s="13" t="s">
        <v>30</v>
      </c>
      <c r="AX192" s="13" t="s">
        <v>73</v>
      </c>
      <c r="AY192" s="239" t="s">
        <v>143</v>
      </c>
    </row>
    <row r="193" s="14" customFormat="1">
      <c r="A193" s="14"/>
      <c r="B193" s="240"/>
      <c r="C193" s="241"/>
      <c r="D193" s="231" t="s">
        <v>153</v>
      </c>
      <c r="E193" s="242" t="s">
        <v>1</v>
      </c>
      <c r="F193" s="243" t="s">
        <v>214</v>
      </c>
      <c r="G193" s="241"/>
      <c r="H193" s="244">
        <v>1.006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153</v>
      </c>
      <c r="AU193" s="250" t="s">
        <v>151</v>
      </c>
      <c r="AV193" s="14" t="s">
        <v>151</v>
      </c>
      <c r="AW193" s="14" t="s">
        <v>30</v>
      </c>
      <c r="AX193" s="14" t="s">
        <v>73</v>
      </c>
      <c r="AY193" s="250" t="s">
        <v>143</v>
      </c>
    </row>
    <row r="194" s="13" customFormat="1">
      <c r="A194" s="13"/>
      <c r="B194" s="229"/>
      <c r="C194" s="230"/>
      <c r="D194" s="231" t="s">
        <v>153</v>
      </c>
      <c r="E194" s="232" t="s">
        <v>1</v>
      </c>
      <c r="F194" s="233" t="s">
        <v>215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153</v>
      </c>
      <c r="AU194" s="239" t="s">
        <v>151</v>
      </c>
      <c r="AV194" s="13" t="s">
        <v>81</v>
      </c>
      <c r="AW194" s="13" t="s">
        <v>30</v>
      </c>
      <c r="AX194" s="13" t="s">
        <v>73</v>
      </c>
      <c r="AY194" s="239" t="s">
        <v>143</v>
      </c>
    </row>
    <row r="195" s="14" customFormat="1">
      <c r="A195" s="14"/>
      <c r="B195" s="240"/>
      <c r="C195" s="241"/>
      <c r="D195" s="231" t="s">
        <v>153</v>
      </c>
      <c r="E195" s="242" t="s">
        <v>1</v>
      </c>
      <c r="F195" s="243" t="s">
        <v>216</v>
      </c>
      <c r="G195" s="241"/>
      <c r="H195" s="244">
        <v>22.539999999999999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153</v>
      </c>
      <c r="AU195" s="250" t="s">
        <v>151</v>
      </c>
      <c r="AV195" s="14" t="s">
        <v>151</v>
      </c>
      <c r="AW195" s="14" t="s">
        <v>30</v>
      </c>
      <c r="AX195" s="14" t="s">
        <v>73</v>
      </c>
      <c r="AY195" s="250" t="s">
        <v>143</v>
      </c>
    </row>
    <row r="196" s="15" customFormat="1">
      <c r="A196" s="15"/>
      <c r="B196" s="251"/>
      <c r="C196" s="252"/>
      <c r="D196" s="231" t="s">
        <v>153</v>
      </c>
      <c r="E196" s="253" t="s">
        <v>1</v>
      </c>
      <c r="F196" s="254" t="s">
        <v>163</v>
      </c>
      <c r="G196" s="252"/>
      <c r="H196" s="255">
        <v>79.378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1" t="s">
        <v>153</v>
      </c>
      <c r="AU196" s="261" t="s">
        <v>151</v>
      </c>
      <c r="AV196" s="15" t="s">
        <v>150</v>
      </c>
      <c r="AW196" s="15" t="s">
        <v>30</v>
      </c>
      <c r="AX196" s="15" t="s">
        <v>81</v>
      </c>
      <c r="AY196" s="261" t="s">
        <v>143</v>
      </c>
    </row>
    <row r="197" s="2" customFormat="1" ht="21.75" customHeight="1">
      <c r="A197" s="38"/>
      <c r="B197" s="39"/>
      <c r="C197" s="215" t="s">
        <v>217</v>
      </c>
      <c r="D197" s="215" t="s">
        <v>146</v>
      </c>
      <c r="E197" s="216" t="s">
        <v>218</v>
      </c>
      <c r="F197" s="217" t="s">
        <v>219</v>
      </c>
      <c r="G197" s="218" t="s">
        <v>185</v>
      </c>
      <c r="H197" s="219">
        <v>1.3999999999999999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39</v>
      </c>
      <c r="O197" s="91"/>
      <c r="P197" s="225">
        <f>O197*H197</f>
        <v>0</v>
      </c>
      <c r="Q197" s="225">
        <v>0.0373</v>
      </c>
      <c r="R197" s="225">
        <f>Q197*H197</f>
        <v>0.052219999999999996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150</v>
      </c>
      <c r="AT197" s="227" t="s">
        <v>146</v>
      </c>
      <c r="AU197" s="227" t="s">
        <v>151</v>
      </c>
      <c r="AY197" s="17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151</v>
      </c>
      <c r="BK197" s="228">
        <f>ROUND(I197*H197,2)</f>
        <v>0</v>
      </c>
      <c r="BL197" s="17" t="s">
        <v>150</v>
      </c>
      <c r="BM197" s="227" t="s">
        <v>220</v>
      </c>
    </row>
    <row r="198" s="14" customFormat="1">
      <c r="A198" s="14"/>
      <c r="B198" s="240"/>
      <c r="C198" s="241"/>
      <c r="D198" s="231" t="s">
        <v>153</v>
      </c>
      <c r="E198" s="242" t="s">
        <v>1</v>
      </c>
      <c r="F198" s="243" t="s">
        <v>221</v>
      </c>
      <c r="G198" s="241"/>
      <c r="H198" s="244">
        <v>1.3999999999999999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153</v>
      </c>
      <c r="AU198" s="250" t="s">
        <v>151</v>
      </c>
      <c r="AV198" s="14" t="s">
        <v>151</v>
      </c>
      <c r="AW198" s="14" t="s">
        <v>30</v>
      </c>
      <c r="AX198" s="14" t="s">
        <v>81</v>
      </c>
      <c r="AY198" s="250" t="s">
        <v>143</v>
      </c>
    </row>
    <row r="199" s="2" customFormat="1" ht="24.15" customHeight="1">
      <c r="A199" s="38"/>
      <c r="B199" s="39"/>
      <c r="C199" s="215" t="s">
        <v>222</v>
      </c>
      <c r="D199" s="215" t="s">
        <v>146</v>
      </c>
      <c r="E199" s="216" t="s">
        <v>223</v>
      </c>
      <c r="F199" s="217" t="s">
        <v>224</v>
      </c>
      <c r="G199" s="218" t="s">
        <v>185</v>
      </c>
      <c r="H199" s="219">
        <v>79.378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0.0030000000000000001</v>
      </c>
      <c r="R199" s="225">
        <f>Q199*H199</f>
        <v>0.23813400000000001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150</v>
      </c>
      <c r="AT199" s="227" t="s">
        <v>146</v>
      </c>
      <c r="AU199" s="227" t="s">
        <v>151</v>
      </c>
      <c r="AY199" s="17" t="s">
        <v>143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151</v>
      </c>
      <c r="BK199" s="228">
        <f>ROUND(I199*H199,2)</f>
        <v>0</v>
      </c>
      <c r="BL199" s="17" t="s">
        <v>150</v>
      </c>
      <c r="BM199" s="227" t="s">
        <v>225</v>
      </c>
    </row>
    <row r="200" s="13" customFormat="1">
      <c r="A200" s="13"/>
      <c r="B200" s="229"/>
      <c r="C200" s="230"/>
      <c r="D200" s="231" t="s">
        <v>153</v>
      </c>
      <c r="E200" s="232" t="s">
        <v>1</v>
      </c>
      <c r="F200" s="233" t="s">
        <v>203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153</v>
      </c>
      <c r="AU200" s="239" t="s">
        <v>151</v>
      </c>
      <c r="AV200" s="13" t="s">
        <v>81</v>
      </c>
      <c r="AW200" s="13" t="s">
        <v>30</v>
      </c>
      <c r="AX200" s="13" t="s">
        <v>73</v>
      </c>
      <c r="AY200" s="239" t="s">
        <v>143</v>
      </c>
    </row>
    <row r="201" s="14" customFormat="1">
      <c r="A201" s="14"/>
      <c r="B201" s="240"/>
      <c r="C201" s="241"/>
      <c r="D201" s="231" t="s">
        <v>153</v>
      </c>
      <c r="E201" s="242" t="s">
        <v>1</v>
      </c>
      <c r="F201" s="243" t="s">
        <v>204</v>
      </c>
      <c r="G201" s="241"/>
      <c r="H201" s="244">
        <v>14.574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153</v>
      </c>
      <c r="AU201" s="250" t="s">
        <v>151</v>
      </c>
      <c r="AV201" s="14" t="s">
        <v>151</v>
      </c>
      <c r="AW201" s="14" t="s">
        <v>30</v>
      </c>
      <c r="AX201" s="14" t="s">
        <v>73</v>
      </c>
      <c r="AY201" s="250" t="s">
        <v>143</v>
      </c>
    </row>
    <row r="202" s="13" customFormat="1">
      <c r="A202" s="13"/>
      <c r="B202" s="229"/>
      <c r="C202" s="230"/>
      <c r="D202" s="231" t="s">
        <v>153</v>
      </c>
      <c r="E202" s="232" t="s">
        <v>1</v>
      </c>
      <c r="F202" s="233" t="s">
        <v>205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153</v>
      </c>
      <c r="AU202" s="239" t="s">
        <v>151</v>
      </c>
      <c r="AV202" s="13" t="s">
        <v>81</v>
      </c>
      <c r="AW202" s="13" t="s">
        <v>30</v>
      </c>
      <c r="AX202" s="13" t="s">
        <v>73</v>
      </c>
      <c r="AY202" s="239" t="s">
        <v>143</v>
      </c>
    </row>
    <row r="203" s="14" customFormat="1">
      <c r="A203" s="14"/>
      <c r="B203" s="240"/>
      <c r="C203" s="241"/>
      <c r="D203" s="231" t="s">
        <v>153</v>
      </c>
      <c r="E203" s="242" t="s">
        <v>1</v>
      </c>
      <c r="F203" s="243" t="s">
        <v>206</v>
      </c>
      <c r="G203" s="241"/>
      <c r="H203" s="244">
        <v>17.867000000000001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153</v>
      </c>
      <c r="AU203" s="250" t="s">
        <v>151</v>
      </c>
      <c r="AV203" s="14" t="s">
        <v>151</v>
      </c>
      <c r="AW203" s="14" t="s">
        <v>30</v>
      </c>
      <c r="AX203" s="14" t="s">
        <v>73</v>
      </c>
      <c r="AY203" s="250" t="s">
        <v>143</v>
      </c>
    </row>
    <row r="204" s="13" customFormat="1">
      <c r="A204" s="13"/>
      <c r="B204" s="229"/>
      <c r="C204" s="230"/>
      <c r="D204" s="231" t="s">
        <v>153</v>
      </c>
      <c r="E204" s="232" t="s">
        <v>1</v>
      </c>
      <c r="F204" s="233" t="s">
        <v>207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153</v>
      </c>
      <c r="AU204" s="239" t="s">
        <v>151</v>
      </c>
      <c r="AV204" s="13" t="s">
        <v>81</v>
      </c>
      <c r="AW204" s="13" t="s">
        <v>30</v>
      </c>
      <c r="AX204" s="13" t="s">
        <v>73</v>
      </c>
      <c r="AY204" s="239" t="s">
        <v>143</v>
      </c>
    </row>
    <row r="205" s="14" customFormat="1">
      <c r="A205" s="14"/>
      <c r="B205" s="240"/>
      <c r="C205" s="241"/>
      <c r="D205" s="231" t="s">
        <v>153</v>
      </c>
      <c r="E205" s="242" t="s">
        <v>1</v>
      </c>
      <c r="F205" s="243" t="s">
        <v>208</v>
      </c>
      <c r="G205" s="241"/>
      <c r="H205" s="244">
        <v>14.810000000000001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153</v>
      </c>
      <c r="AU205" s="250" t="s">
        <v>151</v>
      </c>
      <c r="AV205" s="14" t="s">
        <v>151</v>
      </c>
      <c r="AW205" s="14" t="s">
        <v>30</v>
      </c>
      <c r="AX205" s="14" t="s">
        <v>73</v>
      </c>
      <c r="AY205" s="250" t="s">
        <v>143</v>
      </c>
    </row>
    <row r="206" s="13" customFormat="1">
      <c r="A206" s="13"/>
      <c r="B206" s="229"/>
      <c r="C206" s="230"/>
      <c r="D206" s="231" t="s">
        <v>153</v>
      </c>
      <c r="E206" s="232" t="s">
        <v>1</v>
      </c>
      <c r="F206" s="233" t="s">
        <v>209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153</v>
      </c>
      <c r="AU206" s="239" t="s">
        <v>151</v>
      </c>
      <c r="AV206" s="13" t="s">
        <v>81</v>
      </c>
      <c r="AW206" s="13" t="s">
        <v>30</v>
      </c>
      <c r="AX206" s="13" t="s">
        <v>73</v>
      </c>
      <c r="AY206" s="239" t="s">
        <v>143</v>
      </c>
    </row>
    <row r="207" s="14" customFormat="1">
      <c r="A207" s="14"/>
      <c r="B207" s="240"/>
      <c r="C207" s="241"/>
      <c r="D207" s="231" t="s">
        <v>153</v>
      </c>
      <c r="E207" s="242" t="s">
        <v>1</v>
      </c>
      <c r="F207" s="243" t="s">
        <v>210</v>
      </c>
      <c r="G207" s="241"/>
      <c r="H207" s="244">
        <v>1.246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153</v>
      </c>
      <c r="AU207" s="250" t="s">
        <v>151</v>
      </c>
      <c r="AV207" s="14" t="s">
        <v>151</v>
      </c>
      <c r="AW207" s="14" t="s">
        <v>30</v>
      </c>
      <c r="AX207" s="14" t="s">
        <v>73</v>
      </c>
      <c r="AY207" s="250" t="s">
        <v>143</v>
      </c>
    </row>
    <row r="208" s="13" customFormat="1">
      <c r="A208" s="13"/>
      <c r="B208" s="229"/>
      <c r="C208" s="230"/>
      <c r="D208" s="231" t="s">
        <v>153</v>
      </c>
      <c r="E208" s="232" t="s">
        <v>1</v>
      </c>
      <c r="F208" s="233" t="s">
        <v>211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153</v>
      </c>
      <c r="AU208" s="239" t="s">
        <v>151</v>
      </c>
      <c r="AV208" s="13" t="s">
        <v>81</v>
      </c>
      <c r="AW208" s="13" t="s">
        <v>30</v>
      </c>
      <c r="AX208" s="13" t="s">
        <v>73</v>
      </c>
      <c r="AY208" s="239" t="s">
        <v>143</v>
      </c>
    </row>
    <row r="209" s="14" customFormat="1">
      <c r="A209" s="14"/>
      <c r="B209" s="240"/>
      <c r="C209" s="241"/>
      <c r="D209" s="231" t="s">
        <v>153</v>
      </c>
      <c r="E209" s="242" t="s">
        <v>1</v>
      </c>
      <c r="F209" s="243" t="s">
        <v>212</v>
      </c>
      <c r="G209" s="241"/>
      <c r="H209" s="244">
        <v>7.335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153</v>
      </c>
      <c r="AU209" s="250" t="s">
        <v>151</v>
      </c>
      <c r="AV209" s="14" t="s">
        <v>151</v>
      </c>
      <c r="AW209" s="14" t="s">
        <v>30</v>
      </c>
      <c r="AX209" s="14" t="s">
        <v>73</v>
      </c>
      <c r="AY209" s="250" t="s">
        <v>143</v>
      </c>
    </row>
    <row r="210" s="13" customFormat="1">
      <c r="A210" s="13"/>
      <c r="B210" s="229"/>
      <c r="C210" s="230"/>
      <c r="D210" s="231" t="s">
        <v>153</v>
      </c>
      <c r="E210" s="232" t="s">
        <v>1</v>
      </c>
      <c r="F210" s="233" t="s">
        <v>213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153</v>
      </c>
      <c r="AU210" s="239" t="s">
        <v>151</v>
      </c>
      <c r="AV210" s="13" t="s">
        <v>81</v>
      </c>
      <c r="AW210" s="13" t="s">
        <v>30</v>
      </c>
      <c r="AX210" s="13" t="s">
        <v>73</v>
      </c>
      <c r="AY210" s="239" t="s">
        <v>143</v>
      </c>
    </row>
    <row r="211" s="14" customFormat="1">
      <c r="A211" s="14"/>
      <c r="B211" s="240"/>
      <c r="C211" s="241"/>
      <c r="D211" s="231" t="s">
        <v>153</v>
      </c>
      <c r="E211" s="242" t="s">
        <v>1</v>
      </c>
      <c r="F211" s="243" t="s">
        <v>214</v>
      </c>
      <c r="G211" s="241"/>
      <c r="H211" s="244">
        <v>1.006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153</v>
      </c>
      <c r="AU211" s="250" t="s">
        <v>151</v>
      </c>
      <c r="AV211" s="14" t="s">
        <v>151</v>
      </c>
      <c r="AW211" s="14" t="s">
        <v>30</v>
      </c>
      <c r="AX211" s="14" t="s">
        <v>73</v>
      </c>
      <c r="AY211" s="250" t="s">
        <v>143</v>
      </c>
    </row>
    <row r="212" s="13" customFormat="1">
      <c r="A212" s="13"/>
      <c r="B212" s="229"/>
      <c r="C212" s="230"/>
      <c r="D212" s="231" t="s">
        <v>153</v>
      </c>
      <c r="E212" s="232" t="s">
        <v>1</v>
      </c>
      <c r="F212" s="233" t="s">
        <v>215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153</v>
      </c>
      <c r="AU212" s="239" t="s">
        <v>151</v>
      </c>
      <c r="AV212" s="13" t="s">
        <v>81</v>
      </c>
      <c r="AW212" s="13" t="s">
        <v>30</v>
      </c>
      <c r="AX212" s="13" t="s">
        <v>73</v>
      </c>
      <c r="AY212" s="239" t="s">
        <v>143</v>
      </c>
    </row>
    <row r="213" s="14" customFormat="1">
      <c r="A213" s="14"/>
      <c r="B213" s="240"/>
      <c r="C213" s="241"/>
      <c r="D213" s="231" t="s">
        <v>153</v>
      </c>
      <c r="E213" s="242" t="s">
        <v>1</v>
      </c>
      <c r="F213" s="243" t="s">
        <v>216</v>
      </c>
      <c r="G213" s="241"/>
      <c r="H213" s="244">
        <v>22.539999999999999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153</v>
      </c>
      <c r="AU213" s="250" t="s">
        <v>151</v>
      </c>
      <c r="AV213" s="14" t="s">
        <v>151</v>
      </c>
      <c r="AW213" s="14" t="s">
        <v>30</v>
      </c>
      <c r="AX213" s="14" t="s">
        <v>73</v>
      </c>
      <c r="AY213" s="250" t="s">
        <v>143</v>
      </c>
    </row>
    <row r="214" s="15" customFormat="1">
      <c r="A214" s="15"/>
      <c r="B214" s="251"/>
      <c r="C214" s="252"/>
      <c r="D214" s="231" t="s">
        <v>153</v>
      </c>
      <c r="E214" s="253" t="s">
        <v>1</v>
      </c>
      <c r="F214" s="254" t="s">
        <v>163</v>
      </c>
      <c r="G214" s="252"/>
      <c r="H214" s="255">
        <v>79.378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1" t="s">
        <v>153</v>
      </c>
      <c r="AU214" s="261" t="s">
        <v>151</v>
      </c>
      <c r="AV214" s="15" t="s">
        <v>150</v>
      </c>
      <c r="AW214" s="15" t="s">
        <v>30</v>
      </c>
      <c r="AX214" s="15" t="s">
        <v>81</v>
      </c>
      <c r="AY214" s="261" t="s">
        <v>143</v>
      </c>
    </row>
    <row r="215" s="2" customFormat="1" ht="24.15" customHeight="1">
      <c r="A215" s="38"/>
      <c r="B215" s="39"/>
      <c r="C215" s="215" t="s">
        <v>226</v>
      </c>
      <c r="D215" s="215" t="s">
        <v>146</v>
      </c>
      <c r="E215" s="216" t="s">
        <v>227</v>
      </c>
      <c r="F215" s="217" t="s">
        <v>228</v>
      </c>
      <c r="G215" s="218" t="s">
        <v>185</v>
      </c>
      <c r="H215" s="219">
        <v>31.879999999999999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39</v>
      </c>
      <c r="O215" s="91"/>
      <c r="P215" s="225">
        <f>O215*H215</f>
        <v>0</v>
      </c>
      <c r="Q215" s="225">
        <v>0.0073499999999999998</v>
      </c>
      <c r="R215" s="225">
        <f>Q215*H215</f>
        <v>0.234318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150</v>
      </c>
      <c r="AT215" s="227" t="s">
        <v>146</v>
      </c>
      <c r="AU215" s="227" t="s">
        <v>151</v>
      </c>
      <c r="AY215" s="17" t="s">
        <v>143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151</v>
      </c>
      <c r="BK215" s="228">
        <f>ROUND(I215*H215,2)</f>
        <v>0</v>
      </c>
      <c r="BL215" s="17" t="s">
        <v>150</v>
      </c>
      <c r="BM215" s="227" t="s">
        <v>229</v>
      </c>
    </row>
    <row r="216" s="13" customFormat="1">
      <c r="A216" s="13"/>
      <c r="B216" s="229"/>
      <c r="C216" s="230"/>
      <c r="D216" s="231" t="s">
        <v>153</v>
      </c>
      <c r="E216" s="232" t="s">
        <v>1</v>
      </c>
      <c r="F216" s="233" t="s">
        <v>230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153</v>
      </c>
      <c r="AU216" s="239" t="s">
        <v>151</v>
      </c>
      <c r="AV216" s="13" t="s">
        <v>81</v>
      </c>
      <c r="AW216" s="13" t="s">
        <v>30</v>
      </c>
      <c r="AX216" s="13" t="s">
        <v>73</v>
      </c>
      <c r="AY216" s="239" t="s">
        <v>143</v>
      </c>
    </row>
    <row r="217" s="14" customFormat="1">
      <c r="A217" s="14"/>
      <c r="B217" s="240"/>
      <c r="C217" s="241"/>
      <c r="D217" s="231" t="s">
        <v>153</v>
      </c>
      <c r="E217" s="242" t="s">
        <v>1</v>
      </c>
      <c r="F217" s="243" t="s">
        <v>188</v>
      </c>
      <c r="G217" s="241"/>
      <c r="H217" s="244">
        <v>2.5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153</v>
      </c>
      <c r="AU217" s="250" t="s">
        <v>151</v>
      </c>
      <c r="AV217" s="14" t="s">
        <v>151</v>
      </c>
      <c r="AW217" s="14" t="s">
        <v>30</v>
      </c>
      <c r="AX217" s="14" t="s">
        <v>73</v>
      </c>
      <c r="AY217" s="250" t="s">
        <v>143</v>
      </c>
    </row>
    <row r="218" s="13" customFormat="1">
      <c r="A218" s="13"/>
      <c r="B218" s="229"/>
      <c r="C218" s="230"/>
      <c r="D218" s="231" t="s">
        <v>153</v>
      </c>
      <c r="E218" s="232" t="s">
        <v>1</v>
      </c>
      <c r="F218" s="233" t="s">
        <v>213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153</v>
      </c>
      <c r="AU218" s="239" t="s">
        <v>151</v>
      </c>
      <c r="AV218" s="13" t="s">
        <v>81</v>
      </c>
      <c r="AW218" s="13" t="s">
        <v>30</v>
      </c>
      <c r="AX218" s="13" t="s">
        <v>73</v>
      </c>
      <c r="AY218" s="239" t="s">
        <v>143</v>
      </c>
    </row>
    <row r="219" s="14" customFormat="1">
      <c r="A219" s="14"/>
      <c r="B219" s="240"/>
      <c r="C219" s="241"/>
      <c r="D219" s="231" t="s">
        <v>153</v>
      </c>
      <c r="E219" s="242" t="s">
        <v>1</v>
      </c>
      <c r="F219" s="243" t="s">
        <v>231</v>
      </c>
      <c r="G219" s="241"/>
      <c r="H219" s="244">
        <v>6.5039999999999996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153</v>
      </c>
      <c r="AU219" s="250" t="s">
        <v>151</v>
      </c>
      <c r="AV219" s="14" t="s">
        <v>151</v>
      </c>
      <c r="AW219" s="14" t="s">
        <v>30</v>
      </c>
      <c r="AX219" s="14" t="s">
        <v>73</v>
      </c>
      <c r="AY219" s="250" t="s">
        <v>143</v>
      </c>
    </row>
    <row r="220" s="14" customFormat="1">
      <c r="A220" s="14"/>
      <c r="B220" s="240"/>
      <c r="C220" s="241"/>
      <c r="D220" s="231" t="s">
        <v>153</v>
      </c>
      <c r="E220" s="242" t="s">
        <v>1</v>
      </c>
      <c r="F220" s="243" t="s">
        <v>232</v>
      </c>
      <c r="G220" s="241"/>
      <c r="H220" s="244">
        <v>-0.90800000000000003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153</v>
      </c>
      <c r="AU220" s="250" t="s">
        <v>151</v>
      </c>
      <c r="AV220" s="14" t="s">
        <v>151</v>
      </c>
      <c r="AW220" s="14" t="s">
        <v>30</v>
      </c>
      <c r="AX220" s="14" t="s">
        <v>73</v>
      </c>
      <c r="AY220" s="250" t="s">
        <v>143</v>
      </c>
    </row>
    <row r="221" s="13" customFormat="1">
      <c r="A221" s="13"/>
      <c r="B221" s="229"/>
      <c r="C221" s="230"/>
      <c r="D221" s="231" t="s">
        <v>153</v>
      </c>
      <c r="E221" s="232" t="s">
        <v>1</v>
      </c>
      <c r="F221" s="233" t="s">
        <v>211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153</v>
      </c>
      <c r="AU221" s="239" t="s">
        <v>151</v>
      </c>
      <c r="AV221" s="13" t="s">
        <v>81</v>
      </c>
      <c r="AW221" s="13" t="s">
        <v>30</v>
      </c>
      <c r="AX221" s="13" t="s">
        <v>73</v>
      </c>
      <c r="AY221" s="239" t="s">
        <v>143</v>
      </c>
    </row>
    <row r="222" s="14" customFormat="1">
      <c r="A222" s="14"/>
      <c r="B222" s="240"/>
      <c r="C222" s="241"/>
      <c r="D222" s="231" t="s">
        <v>153</v>
      </c>
      <c r="E222" s="242" t="s">
        <v>1</v>
      </c>
      <c r="F222" s="243" t="s">
        <v>233</v>
      </c>
      <c r="G222" s="241"/>
      <c r="H222" s="244">
        <v>24.986000000000001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153</v>
      </c>
      <c r="AU222" s="250" t="s">
        <v>151</v>
      </c>
      <c r="AV222" s="14" t="s">
        <v>151</v>
      </c>
      <c r="AW222" s="14" t="s">
        <v>30</v>
      </c>
      <c r="AX222" s="14" t="s">
        <v>73</v>
      </c>
      <c r="AY222" s="250" t="s">
        <v>143</v>
      </c>
    </row>
    <row r="223" s="14" customFormat="1">
      <c r="A223" s="14"/>
      <c r="B223" s="240"/>
      <c r="C223" s="241"/>
      <c r="D223" s="231" t="s">
        <v>153</v>
      </c>
      <c r="E223" s="242" t="s">
        <v>1</v>
      </c>
      <c r="F223" s="243" t="s">
        <v>234</v>
      </c>
      <c r="G223" s="241"/>
      <c r="H223" s="244">
        <v>-1.202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153</v>
      </c>
      <c r="AU223" s="250" t="s">
        <v>151</v>
      </c>
      <c r="AV223" s="14" t="s">
        <v>151</v>
      </c>
      <c r="AW223" s="14" t="s">
        <v>30</v>
      </c>
      <c r="AX223" s="14" t="s">
        <v>73</v>
      </c>
      <c r="AY223" s="250" t="s">
        <v>143</v>
      </c>
    </row>
    <row r="224" s="15" customFormat="1">
      <c r="A224" s="15"/>
      <c r="B224" s="251"/>
      <c r="C224" s="252"/>
      <c r="D224" s="231" t="s">
        <v>153</v>
      </c>
      <c r="E224" s="253" t="s">
        <v>1</v>
      </c>
      <c r="F224" s="254" t="s">
        <v>163</v>
      </c>
      <c r="G224" s="252"/>
      <c r="H224" s="255">
        <v>31.880000000000003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1" t="s">
        <v>153</v>
      </c>
      <c r="AU224" s="261" t="s">
        <v>151</v>
      </c>
      <c r="AV224" s="15" t="s">
        <v>150</v>
      </c>
      <c r="AW224" s="15" t="s">
        <v>30</v>
      </c>
      <c r="AX224" s="15" t="s">
        <v>81</v>
      </c>
      <c r="AY224" s="261" t="s">
        <v>143</v>
      </c>
    </row>
    <row r="225" s="2" customFormat="1" ht="24.15" customHeight="1">
      <c r="A225" s="38"/>
      <c r="B225" s="39"/>
      <c r="C225" s="215" t="s">
        <v>235</v>
      </c>
      <c r="D225" s="215" t="s">
        <v>146</v>
      </c>
      <c r="E225" s="216" t="s">
        <v>236</v>
      </c>
      <c r="F225" s="217" t="s">
        <v>237</v>
      </c>
      <c r="G225" s="218" t="s">
        <v>185</v>
      </c>
      <c r="H225" s="219">
        <v>240.80099999999999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39</v>
      </c>
      <c r="O225" s="91"/>
      <c r="P225" s="225">
        <f>O225*H225</f>
        <v>0</v>
      </c>
      <c r="Q225" s="225">
        <v>0.00025999999999999998</v>
      </c>
      <c r="R225" s="225">
        <f>Q225*H225</f>
        <v>0.062608259999999985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150</v>
      </c>
      <c r="AT225" s="227" t="s">
        <v>146</v>
      </c>
      <c r="AU225" s="227" t="s">
        <v>151</v>
      </c>
      <c r="AY225" s="17" t="s">
        <v>143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151</v>
      </c>
      <c r="BK225" s="228">
        <f>ROUND(I225*H225,2)</f>
        <v>0</v>
      </c>
      <c r="BL225" s="17" t="s">
        <v>150</v>
      </c>
      <c r="BM225" s="227" t="s">
        <v>238</v>
      </c>
    </row>
    <row r="226" s="13" customFormat="1">
      <c r="A226" s="13"/>
      <c r="B226" s="229"/>
      <c r="C226" s="230"/>
      <c r="D226" s="231" t="s">
        <v>153</v>
      </c>
      <c r="E226" s="232" t="s">
        <v>1</v>
      </c>
      <c r="F226" s="233" t="s">
        <v>239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153</v>
      </c>
      <c r="AU226" s="239" t="s">
        <v>151</v>
      </c>
      <c r="AV226" s="13" t="s">
        <v>81</v>
      </c>
      <c r="AW226" s="13" t="s">
        <v>30</v>
      </c>
      <c r="AX226" s="13" t="s">
        <v>73</v>
      </c>
      <c r="AY226" s="239" t="s">
        <v>143</v>
      </c>
    </row>
    <row r="227" s="13" customFormat="1">
      <c r="A227" s="13"/>
      <c r="B227" s="229"/>
      <c r="C227" s="230"/>
      <c r="D227" s="231" t="s">
        <v>153</v>
      </c>
      <c r="E227" s="232" t="s">
        <v>1</v>
      </c>
      <c r="F227" s="233" t="s">
        <v>240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153</v>
      </c>
      <c r="AU227" s="239" t="s">
        <v>151</v>
      </c>
      <c r="AV227" s="13" t="s">
        <v>81</v>
      </c>
      <c r="AW227" s="13" t="s">
        <v>30</v>
      </c>
      <c r="AX227" s="13" t="s">
        <v>73</v>
      </c>
      <c r="AY227" s="239" t="s">
        <v>143</v>
      </c>
    </row>
    <row r="228" s="14" customFormat="1">
      <c r="A228" s="14"/>
      <c r="B228" s="240"/>
      <c r="C228" s="241"/>
      <c r="D228" s="231" t="s">
        <v>153</v>
      </c>
      <c r="E228" s="242" t="s">
        <v>1</v>
      </c>
      <c r="F228" s="243" t="s">
        <v>241</v>
      </c>
      <c r="G228" s="241"/>
      <c r="H228" s="244">
        <v>52.258000000000003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153</v>
      </c>
      <c r="AU228" s="250" t="s">
        <v>151</v>
      </c>
      <c r="AV228" s="14" t="s">
        <v>151</v>
      </c>
      <c r="AW228" s="14" t="s">
        <v>30</v>
      </c>
      <c r="AX228" s="14" t="s">
        <v>73</v>
      </c>
      <c r="AY228" s="250" t="s">
        <v>143</v>
      </c>
    </row>
    <row r="229" s="14" customFormat="1">
      <c r="A229" s="14"/>
      <c r="B229" s="240"/>
      <c r="C229" s="241"/>
      <c r="D229" s="231" t="s">
        <v>153</v>
      </c>
      <c r="E229" s="242" t="s">
        <v>1</v>
      </c>
      <c r="F229" s="243" t="s">
        <v>242</v>
      </c>
      <c r="G229" s="241"/>
      <c r="H229" s="244">
        <v>4.3600000000000003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153</v>
      </c>
      <c r="AU229" s="250" t="s">
        <v>151</v>
      </c>
      <c r="AV229" s="14" t="s">
        <v>151</v>
      </c>
      <c r="AW229" s="14" t="s">
        <v>30</v>
      </c>
      <c r="AX229" s="14" t="s">
        <v>73</v>
      </c>
      <c r="AY229" s="250" t="s">
        <v>143</v>
      </c>
    </row>
    <row r="230" s="14" customFormat="1">
      <c r="A230" s="14"/>
      <c r="B230" s="240"/>
      <c r="C230" s="241"/>
      <c r="D230" s="231" t="s">
        <v>153</v>
      </c>
      <c r="E230" s="242" t="s">
        <v>1</v>
      </c>
      <c r="F230" s="243" t="s">
        <v>243</v>
      </c>
      <c r="G230" s="241"/>
      <c r="H230" s="244">
        <v>-10.186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153</v>
      </c>
      <c r="AU230" s="250" t="s">
        <v>151</v>
      </c>
      <c r="AV230" s="14" t="s">
        <v>151</v>
      </c>
      <c r="AW230" s="14" t="s">
        <v>30</v>
      </c>
      <c r="AX230" s="14" t="s">
        <v>73</v>
      </c>
      <c r="AY230" s="250" t="s">
        <v>143</v>
      </c>
    </row>
    <row r="231" s="13" customFormat="1">
      <c r="A231" s="13"/>
      <c r="B231" s="229"/>
      <c r="C231" s="230"/>
      <c r="D231" s="231" t="s">
        <v>153</v>
      </c>
      <c r="E231" s="232" t="s">
        <v>1</v>
      </c>
      <c r="F231" s="233" t="s">
        <v>205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153</v>
      </c>
      <c r="AU231" s="239" t="s">
        <v>151</v>
      </c>
      <c r="AV231" s="13" t="s">
        <v>81</v>
      </c>
      <c r="AW231" s="13" t="s">
        <v>30</v>
      </c>
      <c r="AX231" s="13" t="s">
        <v>73</v>
      </c>
      <c r="AY231" s="239" t="s">
        <v>143</v>
      </c>
    </row>
    <row r="232" s="14" customFormat="1">
      <c r="A232" s="14"/>
      <c r="B232" s="240"/>
      <c r="C232" s="241"/>
      <c r="D232" s="231" t="s">
        <v>153</v>
      </c>
      <c r="E232" s="242" t="s">
        <v>1</v>
      </c>
      <c r="F232" s="243" t="s">
        <v>244</v>
      </c>
      <c r="G232" s="241"/>
      <c r="H232" s="244">
        <v>53.700000000000003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153</v>
      </c>
      <c r="AU232" s="250" t="s">
        <v>151</v>
      </c>
      <c r="AV232" s="14" t="s">
        <v>151</v>
      </c>
      <c r="AW232" s="14" t="s">
        <v>30</v>
      </c>
      <c r="AX232" s="14" t="s">
        <v>73</v>
      </c>
      <c r="AY232" s="250" t="s">
        <v>143</v>
      </c>
    </row>
    <row r="233" s="14" customFormat="1">
      <c r="A233" s="14"/>
      <c r="B233" s="240"/>
      <c r="C233" s="241"/>
      <c r="D233" s="231" t="s">
        <v>153</v>
      </c>
      <c r="E233" s="242" t="s">
        <v>1</v>
      </c>
      <c r="F233" s="243" t="s">
        <v>245</v>
      </c>
      <c r="G233" s="241"/>
      <c r="H233" s="244">
        <v>0.68999999999999995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153</v>
      </c>
      <c r="AU233" s="250" t="s">
        <v>151</v>
      </c>
      <c r="AV233" s="14" t="s">
        <v>151</v>
      </c>
      <c r="AW233" s="14" t="s">
        <v>30</v>
      </c>
      <c r="AX233" s="14" t="s">
        <v>73</v>
      </c>
      <c r="AY233" s="250" t="s">
        <v>143</v>
      </c>
    </row>
    <row r="234" s="14" customFormat="1">
      <c r="A234" s="14"/>
      <c r="B234" s="240"/>
      <c r="C234" s="241"/>
      <c r="D234" s="231" t="s">
        <v>153</v>
      </c>
      <c r="E234" s="242" t="s">
        <v>1</v>
      </c>
      <c r="F234" s="243" t="s">
        <v>246</v>
      </c>
      <c r="G234" s="241"/>
      <c r="H234" s="244">
        <v>-4.5220000000000002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153</v>
      </c>
      <c r="AU234" s="250" t="s">
        <v>151</v>
      </c>
      <c r="AV234" s="14" t="s">
        <v>151</v>
      </c>
      <c r="AW234" s="14" t="s">
        <v>30</v>
      </c>
      <c r="AX234" s="14" t="s">
        <v>73</v>
      </c>
      <c r="AY234" s="250" t="s">
        <v>143</v>
      </c>
    </row>
    <row r="235" s="13" customFormat="1">
      <c r="A235" s="13"/>
      <c r="B235" s="229"/>
      <c r="C235" s="230"/>
      <c r="D235" s="231" t="s">
        <v>153</v>
      </c>
      <c r="E235" s="232" t="s">
        <v>1</v>
      </c>
      <c r="F235" s="233" t="s">
        <v>207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153</v>
      </c>
      <c r="AU235" s="239" t="s">
        <v>151</v>
      </c>
      <c r="AV235" s="13" t="s">
        <v>81</v>
      </c>
      <c r="AW235" s="13" t="s">
        <v>30</v>
      </c>
      <c r="AX235" s="13" t="s">
        <v>73</v>
      </c>
      <c r="AY235" s="239" t="s">
        <v>143</v>
      </c>
    </row>
    <row r="236" s="14" customFormat="1">
      <c r="A236" s="14"/>
      <c r="B236" s="240"/>
      <c r="C236" s="241"/>
      <c r="D236" s="231" t="s">
        <v>153</v>
      </c>
      <c r="E236" s="242" t="s">
        <v>1</v>
      </c>
      <c r="F236" s="243" t="s">
        <v>247</v>
      </c>
      <c r="G236" s="241"/>
      <c r="H236" s="244">
        <v>50.203000000000003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153</v>
      </c>
      <c r="AU236" s="250" t="s">
        <v>151</v>
      </c>
      <c r="AV236" s="14" t="s">
        <v>151</v>
      </c>
      <c r="AW236" s="14" t="s">
        <v>30</v>
      </c>
      <c r="AX236" s="14" t="s">
        <v>73</v>
      </c>
      <c r="AY236" s="250" t="s">
        <v>143</v>
      </c>
    </row>
    <row r="237" s="14" customFormat="1">
      <c r="A237" s="14"/>
      <c r="B237" s="240"/>
      <c r="C237" s="241"/>
      <c r="D237" s="231" t="s">
        <v>153</v>
      </c>
      <c r="E237" s="242" t="s">
        <v>1</v>
      </c>
      <c r="F237" s="243" t="s">
        <v>248</v>
      </c>
      <c r="G237" s="241"/>
      <c r="H237" s="244">
        <v>0.90000000000000002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153</v>
      </c>
      <c r="AU237" s="250" t="s">
        <v>151</v>
      </c>
      <c r="AV237" s="14" t="s">
        <v>151</v>
      </c>
      <c r="AW237" s="14" t="s">
        <v>30</v>
      </c>
      <c r="AX237" s="14" t="s">
        <v>73</v>
      </c>
      <c r="AY237" s="250" t="s">
        <v>143</v>
      </c>
    </row>
    <row r="238" s="14" customFormat="1">
      <c r="A238" s="14"/>
      <c r="B238" s="240"/>
      <c r="C238" s="241"/>
      <c r="D238" s="231" t="s">
        <v>153</v>
      </c>
      <c r="E238" s="242" t="s">
        <v>1</v>
      </c>
      <c r="F238" s="243" t="s">
        <v>249</v>
      </c>
      <c r="G238" s="241"/>
      <c r="H238" s="244">
        <v>-5.7190000000000003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153</v>
      </c>
      <c r="AU238" s="250" t="s">
        <v>151</v>
      </c>
      <c r="AV238" s="14" t="s">
        <v>151</v>
      </c>
      <c r="AW238" s="14" t="s">
        <v>30</v>
      </c>
      <c r="AX238" s="14" t="s">
        <v>73</v>
      </c>
      <c r="AY238" s="250" t="s">
        <v>143</v>
      </c>
    </row>
    <row r="239" s="13" customFormat="1">
      <c r="A239" s="13"/>
      <c r="B239" s="229"/>
      <c r="C239" s="230"/>
      <c r="D239" s="231" t="s">
        <v>153</v>
      </c>
      <c r="E239" s="232" t="s">
        <v>1</v>
      </c>
      <c r="F239" s="233" t="s">
        <v>209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153</v>
      </c>
      <c r="AU239" s="239" t="s">
        <v>151</v>
      </c>
      <c r="AV239" s="13" t="s">
        <v>81</v>
      </c>
      <c r="AW239" s="13" t="s">
        <v>30</v>
      </c>
      <c r="AX239" s="13" t="s">
        <v>73</v>
      </c>
      <c r="AY239" s="239" t="s">
        <v>143</v>
      </c>
    </row>
    <row r="240" s="14" customFormat="1">
      <c r="A240" s="14"/>
      <c r="B240" s="240"/>
      <c r="C240" s="241"/>
      <c r="D240" s="231" t="s">
        <v>153</v>
      </c>
      <c r="E240" s="242" t="s">
        <v>1</v>
      </c>
      <c r="F240" s="243" t="s">
        <v>250</v>
      </c>
      <c r="G240" s="241"/>
      <c r="H240" s="244">
        <v>15.753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153</v>
      </c>
      <c r="AU240" s="250" t="s">
        <v>151</v>
      </c>
      <c r="AV240" s="14" t="s">
        <v>151</v>
      </c>
      <c r="AW240" s="14" t="s">
        <v>30</v>
      </c>
      <c r="AX240" s="14" t="s">
        <v>73</v>
      </c>
      <c r="AY240" s="250" t="s">
        <v>143</v>
      </c>
    </row>
    <row r="241" s="14" customFormat="1">
      <c r="A241" s="14"/>
      <c r="B241" s="240"/>
      <c r="C241" s="241"/>
      <c r="D241" s="231" t="s">
        <v>153</v>
      </c>
      <c r="E241" s="242" t="s">
        <v>1</v>
      </c>
      <c r="F241" s="243" t="s">
        <v>251</v>
      </c>
      <c r="G241" s="241"/>
      <c r="H241" s="244">
        <v>-1.484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153</v>
      </c>
      <c r="AU241" s="250" t="s">
        <v>151</v>
      </c>
      <c r="AV241" s="14" t="s">
        <v>151</v>
      </c>
      <c r="AW241" s="14" t="s">
        <v>30</v>
      </c>
      <c r="AX241" s="14" t="s">
        <v>73</v>
      </c>
      <c r="AY241" s="250" t="s">
        <v>143</v>
      </c>
    </row>
    <row r="242" s="13" customFormat="1">
      <c r="A242" s="13"/>
      <c r="B242" s="229"/>
      <c r="C242" s="230"/>
      <c r="D242" s="231" t="s">
        <v>153</v>
      </c>
      <c r="E242" s="232" t="s">
        <v>1</v>
      </c>
      <c r="F242" s="233" t="s">
        <v>215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153</v>
      </c>
      <c r="AU242" s="239" t="s">
        <v>151</v>
      </c>
      <c r="AV242" s="13" t="s">
        <v>81</v>
      </c>
      <c r="AW242" s="13" t="s">
        <v>30</v>
      </c>
      <c r="AX242" s="13" t="s">
        <v>73</v>
      </c>
      <c r="AY242" s="239" t="s">
        <v>143</v>
      </c>
    </row>
    <row r="243" s="14" customFormat="1">
      <c r="A243" s="14"/>
      <c r="B243" s="240"/>
      <c r="C243" s="241"/>
      <c r="D243" s="231" t="s">
        <v>153</v>
      </c>
      <c r="E243" s="242" t="s">
        <v>1</v>
      </c>
      <c r="F243" s="243" t="s">
        <v>252</v>
      </c>
      <c r="G243" s="241"/>
      <c r="H243" s="244">
        <v>59.941000000000002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153</v>
      </c>
      <c r="AU243" s="250" t="s">
        <v>151</v>
      </c>
      <c r="AV243" s="14" t="s">
        <v>151</v>
      </c>
      <c r="AW243" s="14" t="s">
        <v>30</v>
      </c>
      <c r="AX243" s="14" t="s">
        <v>73</v>
      </c>
      <c r="AY243" s="250" t="s">
        <v>143</v>
      </c>
    </row>
    <row r="244" s="14" customFormat="1">
      <c r="A244" s="14"/>
      <c r="B244" s="240"/>
      <c r="C244" s="241"/>
      <c r="D244" s="231" t="s">
        <v>153</v>
      </c>
      <c r="E244" s="242" t="s">
        <v>1</v>
      </c>
      <c r="F244" s="243" t="s">
        <v>253</v>
      </c>
      <c r="G244" s="241"/>
      <c r="H244" s="244">
        <v>9.3149999999999995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153</v>
      </c>
      <c r="AU244" s="250" t="s">
        <v>151</v>
      </c>
      <c r="AV244" s="14" t="s">
        <v>151</v>
      </c>
      <c r="AW244" s="14" t="s">
        <v>30</v>
      </c>
      <c r="AX244" s="14" t="s">
        <v>73</v>
      </c>
      <c r="AY244" s="250" t="s">
        <v>143</v>
      </c>
    </row>
    <row r="245" s="14" customFormat="1">
      <c r="A245" s="14"/>
      <c r="B245" s="240"/>
      <c r="C245" s="241"/>
      <c r="D245" s="231" t="s">
        <v>153</v>
      </c>
      <c r="E245" s="242" t="s">
        <v>1</v>
      </c>
      <c r="F245" s="243" t="s">
        <v>254</v>
      </c>
      <c r="G245" s="241"/>
      <c r="H245" s="244">
        <v>-5.2370000000000001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153</v>
      </c>
      <c r="AU245" s="250" t="s">
        <v>151</v>
      </c>
      <c r="AV245" s="14" t="s">
        <v>151</v>
      </c>
      <c r="AW245" s="14" t="s">
        <v>30</v>
      </c>
      <c r="AX245" s="14" t="s">
        <v>73</v>
      </c>
      <c r="AY245" s="250" t="s">
        <v>143</v>
      </c>
    </row>
    <row r="246" s="13" customFormat="1">
      <c r="A246" s="13"/>
      <c r="B246" s="229"/>
      <c r="C246" s="230"/>
      <c r="D246" s="231" t="s">
        <v>153</v>
      </c>
      <c r="E246" s="232" t="s">
        <v>1</v>
      </c>
      <c r="F246" s="233" t="s">
        <v>213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153</v>
      </c>
      <c r="AU246" s="239" t="s">
        <v>151</v>
      </c>
      <c r="AV246" s="13" t="s">
        <v>81</v>
      </c>
      <c r="AW246" s="13" t="s">
        <v>30</v>
      </c>
      <c r="AX246" s="13" t="s">
        <v>73</v>
      </c>
      <c r="AY246" s="239" t="s">
        <v>143</v>
      </c>
    </row>
    <row r="247" s="14" customFormat="1">
      <c r="A247" s="14"/>
      <c r="B247" s="240"/>
      <c r="C247" s="241"/>
      <c r="D247" s="231" t="s">
        <v>153</v>
      </c>
      <c r="E247" s="242" t="s">
        <v>1</v>
      </c>
      <c r="F247" s="243" t="s">
        <v>255</v>
      </c>
      <c r="G247" s="241"/>
      <c r="H247" s="244">
        <v>13.319000000000001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153</v>
      </c>
      <c r="AU247" s="250" t="s">
        <v>151</v>
      </c>
      <c r="AV247" s="14" t="s">
        <v>151</v>
      </c>
      <c r="AW247" s="14" t="s">
        <v>30</v>
      </c>
      <c r="AX247" s="14" t="s">
        <v>73</v>
      </c>
      <c r="AY247" s="250" t="s">
        <v>143</v>
      </c>
    </row>
    <row r="248" s="14" customFormat="1">
      <c r="A248" s="14"/>
      <c r="B248" s="240"/>
      <c r="C248" s="241"/>
      <c r="D248" s="231" t="s">
        <v>153</v>
      </c>
      <c r="E248" s="242" t="s">
        <v>1</v>
      </c>
      <c r="F248" s="243" t="s">
        <v>234</v>
      </c>
      <c r="G248" s="241"/>
      <c r="H248" s="244">
        <v>-1.202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153</v>
      </c>
      <c r="AU248" s="250" t="s">
        <v>151</v>
      </c>
      <c r="AV248" s="14" t="s">
        <v>151</v>
      </c>
      <c r="AW248" s="14" t="s">
        <v>30</v>
      </c>
      <c r="AX248" s="14" t="s">
        <v>73</v>
      </c>
      <c r="AY248" s="250" t="s">
        <v>143</v>
      </c>
    </row>
    <row r="249" s="13" customFormat="1">
      <c r="A249" s="13"/>
      <c r="B249" s="229"/>
      <c r="C249" s="230"/>
      <c r="D249" s="231" t="s">
        <v>153</v>
      </c>
      <c r="E249" s="232" t="s">
        <v>1</v>
      </c>
      <c r="F249" s="233" t="s">
        <v>211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153</v>
      </c>
      <c r="AU249" s="239" t="s">
        <v>151</v>
      </c>
      <c r="AV249" s="13" t="s">
        <v>81</v>
      </c>
      <c r="AW249" s="13" t="s">
        <v>30</v>
      </c>
      <c r="AX249" s="13" t="s">
        <v>73</v>
      </c>
      <c r="AY249" s="239" t="s">
        <v>143</v>
      </c>
    </row>
    <row r="250" s="14" customFormat="1">
      <c r="A250" s="14"/>
      <c r="B250" s="240"/>
      <c r="C250" s="241"/>
      <c r="D250" s="231" t="s">
        <v>153</v>
      </c>
      <c r="E250" s="242" t="s">
        <v>1</v>
      </c>
      <c r="F250" s="243" t="s">
        <v>256</v>
      </c>
      <c r="G250" s="241"/>
      <c r="H250" s="244">
        <v>38.393999999999998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153</v>
      </c>
      <c r="AU250" s="250" t="s">
        <v>151</v>
      </c>
      <c r="AV250" s="14" t="s">
        <v>151</v>
      </c>
      <c r="AW250" s="14" t="s">
        <v>30</v>
      </c>
      <c r="AX250" s="14" t="s">
        <v>73</v>
      </c>
      <c r="AY250" s="250" t="s">
        <v>143</v>
      </c>
    </row>
    <row r="251" s="14" customFormat="1">
      <c r="A251" s="14"/>
      <c r="B251" s="240"/>
      <c r="C251" s="241"/>
      <c r="D251" s="231" t="s">
        <v>153</v>
      </c>
      <c r="E251" s="242" t="s">
        <v>1</v>
      </c>
      <c r="F251" s="243" t="s">
        <v>234</v>
      </c>
      <c r="G251" s="241"/>
      <c r="H251" s="244">
        <v>-1.202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153</v>
      </c>
      <c r="AU251" s="250" t="s">
        <v>151</v>
      </c>
      <c r="AV251" s="14" t="s">
        <v>151</v>
      </c>
      <c r="AW251" s="14" t="s">
        <v>30</v>
      </c>
      <c r="AX251" s="14" t="s">
        <v>73</v>
      </c>
      <c r="AY251" s="250" t="s">
        <v>143</v>
      </c>
    </row>
    <row r="252" s="13" customFormat="1">
      <c r="A252" s="13"/>
      <c r="B252" s="229"/>
      <c r="C252" s="230"/>
      <c r="D252" s="231" t="s">
        <v>153</v>
      </c>
      <c r="E252" s="232" t="s">
        <v>1</v>
      </c>
      <c r="F252" s="233" t="s">
        <v>257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153</v>
      </c>
      <c r="AU252" s="239" t="s">
        <v>151</v>
      </c>
      <c r="AV252" s="13" t="s">
        <v>81</v>
      </c>
      <c r="AW252" s="13" t="s">
        <v>30</v>
      </c>
      <c r="AX252" s="13" t="s">
        <v>73</v>
      </c>
      <c r="AY252" s="239" t="s">
        <v>143</v>
      </c>
    </row>
    <row r="253" s="13" customFormat="1">
      <c r="A253" s="13"/>
      <c r="B253" s="229"/>
      <c r="C253" s="230"/>
      <c r="D253" s="231" t="s">
        <v>153</v>
      </c>
      <c r="E253" s="232" t="s">
        <v>1</v>
      </c>
      <c r="F253" s="233" t="s">
        <v>213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153</v>
      </c>
      <c r="AU253" s="239" t="s">
        <v>151</v>
      </c>
      <c r="AV253" s="13" t="s">
        <v>81</v>
      </c>
      <c r="AW253" s="13" t="s">
        <v>30</v>
      </c>
      <c r="AX253" s="13" t="s">
        <v>73</v>
      </c>
      <c r="AY253" s="239" t="s">
        <v>143</v>
      </c>
    </row>
    <row r="254" s="14" customFormat="1">
      <c r="A254" s="14"/>
      <c r="B254" s="240"/>
      <c r="C254" s="241"/>
      <c r="D254" s="231" t="s">
        <v>153</v>
      </c>
      <c r="E254" s="242" t="s">
        <v>1</v>
      </c>
      <c r="F254" s="243" t="s">
        <v>258</v>
      </c>
      <c r="G254" s="241"/>
      <c r="H254" s="244">
        <v>-6.0540000000000003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153</v>
      </c>
      <c r="AU254" s="250" t="s">
        <v>151</v>
      </c>
      <c r="AV254" s="14" t="s">
        <v>151</v>
      </c>
      <c r="AW254" s="14" t="s">
        <v>30</v>
      </c>
      <c r="AX254" s="14" t="s">
        <v>73</v>
      </c>
      <c r="AY254" s="250" t="s">
        <v>143</v>
      </c>
    </row>
    <row r="255" s="14" customFormat="1">
      <c r="A255" s="14"/>
      <c r="B255" s="240"/>
      <c r="C255" s="241"/>
      <c r="D255" s="231" t="s">
        <v>153</v>
      </c>
      <c r="E255" s="242" t="s">
        <v>1</v>
      </c>
      <c r="F255" s="243" t="s">
        <v>259</v>
      </c>
      <c r="G255" s="241"/>
      <c r="H255" s="244">
        <v>0.90800000000000003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153</v>
      </c>
      <c r="AU255" s="250" t="s">
        <v>151</v>
      </c>
      <c r="AV255" s="14" t="s">
        <v>151</v>
      </c>
      <c r="AW255" s="14" t="s">
        <v>30</v>
      </c>
      <c r="AX255" s="14" t="s">
        <v>73</v>
      </c>
      <c r="AY255" s="250" t="s">
        <v>143</v>
      </c>
    </row>
    <row r="256" s="13" customFormat="1">
      <c r="A256" s="13"/>
      <c r="B256" s="229"/>
      <c r="C256" s="230"/>
      <c r="D256" s="231" t="s">
        <v>153</v>
      </c>
      <c r="E256" s="232" t="s">
        <v>1</v>
      </c>
      <c r="F256" s="233" t="s">
        <v>211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153</v>
      </c>
      <c r="AU256" s="239" t="s">
        <v>151</v>
      </c>
      <c r="AV256" s="13" t="s">
        <v>81</v>
      </c>
      <c r="AW256" s="13" t="s">
        <v>30</v>
      </c>
      <c r="AX256" s="13" t="s">
        <v>73</v>
      </c>
      <c r="AY256" s="239" t="s">
        <v>143</v>
      </c>
    </row>
    <row r="257" s="14" customFormat="1">
      <c r="A257" s="14"/>
      <c r="B257" s="240"/>
      <c r="C257" s="241"/>
      <c r="D257" s="231" t="s">
        <v>153</v>
      </c>
      <c r="E257" s="242" t="s">
        <v>1</v>
      </c>
      <c r="F257" s="243" t="s">
        <v>260</v>
      </c>
      <c r="G257" s="241"/>
      <c r="H257" s="244">
        <v>-24.536000000000001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153</v>
      </c>
      <c r="AU257" s="250" t="s">
        <v>151</v>
      </c>
      <c r="AV257" s="14" t="s">
        <v>151</v>
      </c>
      <c r="AW257" s="14" t="s">
        <v>30</v>
      </c>
      <c r="AX257" s="14" t="s">
        <v>73</v>
      </c>
      <c r="AY257" s="250" t="s">
        <v>143</v>
      </c>
    </row>
    <row r="258" s="14" customFormat="1">
      <c r="A258" s="14"/>
      <c r="B258" s="240"/>
      <c r="C258" s="241"/>
      <c r="D258" s="231" t="s">
        <v>153</v>
      </c>
      <c r="E258" s="242" t="s">
        <v>1</v>
      </c>
      <c r="F258" s="243" t="s">
        <v>261</v>
      </c>
      <c r="G258" s="241"/>
      <c r="H258" s="244">
        <v>1.202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153</v>
      </c>
      <c r="AU258" s="250" t="s">
        <v>151</v>
      </c>
      <c r="AV258" s="14" t="s">
        <v>151</v>
      </c>
      <c r="AW258" s="14" t="s">
        <v>30</v>
      </c>
      <c r="AX258" s="14" t="s">
        <v>73</v>
      </c>
      <c r="AY258" s="250" t="s">
        <v>143</v>
      </c>
    </row>
    <row r="259" s="15" customFormat="1">
      <c r="A259" s="15"/>
      <c r="B259" s="251"/>
      <c r="C259" s="252"/>
      <c r="D259" s="231" t="s">
        <v>153</v>
      </c>
      <c r="E259" s="253" t="s">
        <v>1</v>
      </c>
      <c r="F259" s="254" t="s">
        <v>163</v>
      </c>
      <c r="G259" s="252"/>
      <c r="H259" s="255">
        <v>240.80100000000005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1" t="s">
        <v>153</v>
      </c>
      <c r="AU259" s="261" t="s">
        <v>151</v>
      </c>
      <c r="AV259" s="15" t="s">
        <v>150</v>
      </c>
      <c r="AW259" s="15" t="s">
        <v>30</v>
      </c>
      <c r="AX259" s="15" t="s">
        <v>81</v>
      </c>
      <c r="AY259" s="261" t="s">
        <v>143</v>
      </c>
    </row>
    <row r="260" s="2" customFormat="1" ht="24.15" customHeight="1">
      <c r="A260" s="38"/>
      <c r="B260" s="39"/>
      <c r="C260" s="215" t="s">
        <v>262</v>
      </c>
      <c r="D260" s="215" t="s">
        <v>146</v>
      </c>
      <c r="E260" s="216" t="s">
        <v>263</v>
      </c>
      <c r="F260" s="217" t="s">
        <v>264</v>
      </c>
      <c r="G260" s="218" t="s">
        <v>185</v>
      </c>
      <c r="H260" s="219">
        <v>8.8000000000000007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0.0043800000000000002</v>
      </c>
      <c r="R260" s="225">
        <f>Q260*H260</f>
        <v>0.038544000000000002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150</v>
      </c>
      <c r="AT260" s="227" t="s">
        <v>146</v>
      </c>
      <c r="AU260" s="227" t="s">
        <v>151</v>
      </c>
      <c r="AY260" s="17" t="s">
        <v>143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151</v>
      </c>
      <c r="BK260" s="228">
        <f>ROUND(I260*H260,2)</f>
        <v>0</v>
      </c>
      <c r="BL260" s="17" t="s">
        <v>150</v>
      </c>
      <c r="BM260" s="227" t="s">
        <v>265</v>
      </c>
    </row>
    <row r="261" s="13" customFormat="1">
      <c r="A261" s="13"/>
      <c r="B261" s="229"/>
      <c r="C261" s="230"/>
      <c r="D261" s="231" t="s">
        <v>153</v>
      </c>
      <c r="E261" s="232" t="s">
        <v>1</v>
      </c>
      <c r="F261" s="233" t="s">
        <v>266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153</v>
      </c>
      <c r="AU261" s="239" t="s">
        <v>151</v>
      </c>
      <c r="AV261" s="13" t="s">
        <v>81</v>
      </c>
      <c r="AW261" s="13" t="s">
        <v>30</v>
      </c>
      <c r="AX261" s="13" t="s">
        <v>73</v>
      </c>
      <c r="AY261" s="239" t="s">
        <v>143</v>
      </c>
    </row>
    <row r="262" s="14" customFormat="1">
      <c r="A262" s="14"/>
      <c r="B262" s="240"/>
      <c r="C262" s="241"/>
      <c r="D262" s="231" t="s">
        <v>153</v>
      </c>
      <c r="E262" s="242" t="s">
        <v>1</v>
      </c>
      <c r="F262" s="243" t="s">
        <v>267</v>
      </c>
      <c r="G262" s="241"/>
      <c r="H262" s="244">
        <v>4.7999999999999998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153</v>
      </c>
      <c r="AU262" s="250" t="s">
        <v>151</v>
      </c>
      <c r="AV262" s="14" t="s">
        <v>151</v>
      </c>
      <c r="AW262" s="14" t="s">
        <v>30</v>
      </c>
      <c r="AX262" s="14" t="s">
        <v>73</v>
      </c>
      <c r="AY262" s="250" t="s">
        <v>143</v>
      </c>
    </row>
    <row r="263" s="13" customFormat="1">
      <c r="A263" s="13"/>
      <c r="B263" s="229"/>
      <c r="C263" s="230"/>
      <c r="D263" s="231" t="s">
        <v>153</v>
      </c>
      <c r="E263" s="232" t="s">
        <v>1</v>
      </c>
      <c r="F263" s="233" t="s">
        <v>268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153</v>
      </c>
      <c r="AU263" s="239" t="s">
        <v>151</v>
      </c>
      <c r="AV263" s="13" t="s">
        <v>81</v>
      </c>
      <c r="AW263" s="13" t="s">
        <v>30</v>
      </c>
      <c r="AX263" s="13" t="s">
        <v>73</v>
      </c>
      <c r="AY263" s="239" t="s">
        <v>143</v>
      </c>
    </row>
    <row r="264" s="14" customFormat="1">
      <c r="A264" s="14"/>
      <c r="B264" s="240"/>
      <c r="C264" s="241"/>
      <c r="D264" s="231" t="s">
        <v>153</v>
      </c>
      <c r="E264" s="242" t="s">
        <v>1</v>
      </c>
      <c r="F264" s="243" t="s">
        <v>269</v>
      </c>
      <c r="G264" s="241"/>
      <c r="H264" s="244">
        <v>4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153</v>
      </c>
      <c r="AU264" s="250" t="s">
        <v>151</v>
      </c>
      <c r="AV264" s="14" t="s">
        <v>151</v>
      </c>
      <c r="AW264" s="14" t="s">
        <v>30</v>
      </c>
      <c r="AX264" s="14" t="s">
        <v>73</v>
      </c>
      <c r="AY264" s="250" t="s">
        <v>143</v>
      </c>
    </row>
    <row r="265" s="15" customFormat="1">
      <c r="A265" s="15"/>
      <c r="B265" s="251"/>
      <c r="C265" s="252"/>
      <c r="D265" s="231" t="s">
        <v>153</v>
      </c>
      <c r="E265" s="253" t="s">
        <v>1</v>
      </c>
      <c r="F265" s="254" t="s">
        <v>163</v>
      </c>
      <c r="G265" s="252"/>
      <c r="H265" s="255">
        <v>8.8000000000000007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1" t="s">
        <v>153</v>
      </c>
      <c r="AU265" s="261" t="s">
        <v>151</v>
      </c>
      <c r="AV265" s="15" t="s">
        <v>150</v>
      </c>
      <c r="AW265" s="15" t="s">
        <v>30</v>
      </c>
      <c r="AX265" s="15" t="s">
        <v>81</v>
      </c>
      <c r="AY265" s="261" t="s">
        <v>143</v>
      </c>
    </row>
    <row r="266" s="2" customFormat="1" ht="21.75" customHeight="1">
      <c r="A266" s="38"/>
      <c r="B266" s="39"/>
      <c r="C266" s="215" t="s">
        <v>8</v>
      </c>
      <c r="D266" s="215" t="s">
        <v>146</v>
      </c>
      <c r="E266" s="216" t="s">
        <v>270</v>
      </c>
      <c r="F266" s="217" t="s">
        <v>271</v>
      </c>
      <c r="G266" s="218" t="s">
        <v>185</v>
      </c>
      <c r="H266" s="219">
        <v>18.300000000000001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39</v>
      </c>
      <c r="O266" s="91"/>
      <c r="P266" s="225">
        <f>O266*H266</f>
        <v>0</v>
      </c>
      <c r="Q266" s="225">
        <v>0.0373</v>
      </c>
      <c r="R266" s="225">
        <f>Q266*H266</f>
        <v>0.68259000000000003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150</v>
      </c>
      <c r="AT266" s="227" t="s">
        <v>146</v>
      </c>
      <c r="AU266" s="227" t="s">
        <v>151</v>
      </c>
      <c r="AY266" s="17" t="s">
        <v>143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151</v>
      </c>
      <c r="BK266" s="228">
        <f>ROUND(I266*H266,2)</f>
        <v>0</v>
      </c>
      <c r="BL266" s="17" t="s">
        <v>150</v>
      </c>
      <c r="BM266" s="227" t="s">
        <v>272</v>
      </c>
    </row>
    <row r="267" s="13" customFormat="1">
      <c r="A267" s="13"/>
      <c r="B267" s="229"/>
      <c r="C267" s="230"/>
      <c r="D267" s="231" t="s">
        <v>153</v>
      </c>
      <c r="E267" s="232" t="s">
        <v>1</v>
      </c>
      <c r="F267" s="233" t="s">
        <v>273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153</v>
      </c>
      <c r="AU267" s="239" t="s">
        <v>151</v>
      </c>
      <c r="AV267" s="13" t="s">
        <v>81</v>
      </c>
      <c r="AW267" s="13" t="s">
        <v>30</v>
      </c>
      <c r="AX267" s="13" t="s">
        <v>73</v>
      </c>
      <c r="AY267" s="239" t="s">
        <v>143</v>
      </c>
    </row>
    <row r="268" s="14" customFormat="1">
      <c r="A268" s="14"/>
      <c r="B268" s="240"/>
      <c r="C268" s="241"/>
      <c r="D268" s="231" t="s">
        <v>153</v>
      </c>
      <c r="E268" s="242" t="s">
        <v>1</v>
      </c>
      <c r="F268" s="243" t="s">
        <v>274</v>
      </c>
      <c r="G268" s="241"/>
      <c r="H268" s="244">
        <v>1.5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153</v>
      </c>
      <c r="AU268" s="250" t="s">
        <v>151</v>
      </c>
      <c r="AV268" s="14" t="s">
        <v>151</v>
      </c>
      <c r="AW268" s="14" t="s">
        <v>30</v>
      </c>
      <c r="AX268" s="14" t="s">
        <v>73</v>
      </c>
      <c r="AY268" s="250" t="s">
        <v>143</v>
      </c>
    </row>
    <row r="269" s="13" customFormat="1">
      <c r="A269" s="13"/>
      <c r="B269" s="229"/>
      <c r="C269" s="230"/>
      <c r="D269" s="231" t="s">
        <v>153</v>
      </c>
      <c r="E269" s="232" t="s">
        <v>1</v>
      </c>
      <c r="F269" s="233" t="s">
        <v>275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153</v>
      </c>
      <c r="AU269" s="239" t="s">
        <v>151</v>
      </c>
      <c r="AV269" s="13" t="s">
        <v>81</v>
      </c>
      <c r="AW269" s="13" t="s">
        <v>30</v>
      </c>
      <c r="AX269" s="13" t="s">
        <v>73</v>
      </c>
      <c r="AY269" s="239" t="s">
        <v>143</v>
      </c>
    </row>
    <row r="270" s="14" customFormat="1">
      <c r="A270" s="14"/>
      <c r="B270" s="240"/>
      <c r="C270" s="241"/>
      <c r="D270" s="231" t="s">
        <v>153</v>
      </c>
      <c r="E270" s="242" t="s">
        <v>1</v>
      </c>
      <c r="F270" s="243" t="s">
        <v>276</v>
      </c>
      <c r="G270" s="241"/>
      <c r="H270" s="244">
        <v>6.9000000000000004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153</v>
      </c>
      <c r="AU270" s="250" t="s">
        <v>151</v>
      </c>
      <c r="AV270" s="14" t="s">
        <v>151</v>
      </c>
      <c r="AW270" s="14" t="s">
        <v>30</v>
      </c>
      <c r="AX270" s="14" t="s">
        <v>73</v>
      </c>
      <c r="AY270" s="250" t="s">
        <v>143</v>
      </c>
    </row>
    <row r="271" s="13" customFormat="1">
      <c r="A271" s="13"/>
      <c r="B271" s="229"/>
      <c r="C271" s="230"/>
      <c r="D271" s="231" t="s">
        <v>153</v>
      </c>
      <c r="E271" s="232" t="s">
        <v>1</v>
      </c>
      <c r="F271" s="233" t="s">
        <v>277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153</v>
      </c>
      <c r="AU271" s="239" t="s">
        <v>151</v>
      </c>
      <c r="AV271" s="13" t="s">
        <v>81</v>
      </c>
      <c r="AW271" s="13" t="s">
        <v>30</v>
      </c>
      <c r="AX271" s="13" t="s">
        <v>73</v>
      </c>
      <c r="AY271" s="239" t="s">
        <v>143</v>
      </c>
    </row>
    <row r="272" s="14" customFormat="1">
      <c r="A272" s="14"/>
      <c r="B272" s="240"/>
      <c r="C272" s="241"/>
      <c r="D272" s="231" t="s">
        <v>153</v>
      </c>
      <c r="E272" s="242" t="s">
        <v>1</v>
      </c>
      <c r="F272" s="243" t="s">
        <v>278</v>
      </c>
      <c r="G272" s="241"/>
      <c r="H272" s="244">
        <v>9.9000000000000004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153</v>
      </c>
      <c r="AU272" s="250" t="s">
        <v>151</v>
      </c>
      <c r="AV272" s="14" t="s">
        <v>151</v>
      </c>
      <c r="AW272" s="14" t="s">
        <v>30</v>
      </c>
      <c r="AX272" s="14" t="s">
        <v>73</v>
      </c>
      <c r="AY272" s="250" t="s">
        <v>143</v>
      </c>
    </row>
    <row r="273" s="15" customFormat="1">
      <c r="A273" s="15"/>
      <c r="B273" s="251"/>
      <c r="C273" s="252"/>
      <c r="D273" s="231" t="s">
        <v>153</v>
      </c>
      <c r="E273" s="253" t="s">
        <v>1</v>
      </c>
      <c r="F273" s="254" t="s">
        <v>163</v>
      </c>
      <c r="G273" s="252"/>
      <c r="H273" s="255">
        <v>18.300000000000001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1" t="s">
        <v>153</v>
      </c>
      <c r="AU273" s="261" t="s">
        <v>151</v>
      </c>
      <c r="AV273" s="15" t="s">
        <v>150</v>
      </c>
      <c r="AW273" s="15" t="s">
        <v>30</v>
      </c>
      <c r="AX273" s="15" t="s">
        <v>81</v>
      </c>
      <c r="AY273" s="261" t="s">
        <v>143</v>
      </c>
    </row>
    <row r="274" s="2" customFormat="1" ht="24.15" customHeight="1">
      <c r="A274" s="38"/>
      <c r="B274" s="39"/>
      <c r="C274" s="215" t="s">
        <v>279</v>
      </c>
      <c r="D274" s="215" t="s">
        <v>146</v>
      </c>
      <c r="E274" s="216" t="s">
        <v>280</v>
      </c>
      <c r="F274" s="217" t="s">
        <v>281</v>
      </c>
      <c r="G274" s="218" t="s">
        <v>149</v>
      </c>
      <c r="H274" s="219">
        <v>34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39</v>
      </c>
      <c r="O274" s="91"/>
      <c r="P274" s="225">
        <f>O274*H274</f>
        <v>0</v>
      </c>
      <c r="Q274" s="225">
        <v>0.0033999999999999998</v>
      </c>
      <c r="R274" s="225">
        <f>Q274*H274</f>
        <v>0.11559999999999999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150</v>
      </c>
      <c r="AT274" s="227" t="s">
        <v>146</v>
      </c>
      <c r="AU274" s="227" t="s">
        <v>151</v>
      </c>
      <c r="AY274" s="17" t="s">
        <v>143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151</v>
      </c>
      <c r="BK274" s="228">
        <f>ROUND(I274*H274,2)</f>
        <v>0</v>
      </c>
      <c r="BL274" s="17" t="s">
        <v>150</v>
      </c>
      <c r="BM274" s="227" t="s">
        <v>282</v>
      </c>
    </row>
    <row r="275" s="13" customFormat="1">
      <c r="A275" s="13"/>
      <c r="B275" s="229"/>
      <c r="C275" s="230"/>
      <c r="D275" s="231" t="s">
        <v>153</v>
      </c>
      <c r="E275" s="232" t="s">
        <v>1</v>
      </c>
      <c r="F275" s="233" t="s">
        <v>283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153</v>
      </c>
      <c r="AU275" s="239" t="s">
        <v>151</v>
      </c>
      <c r="AV275" s="13" t="s">
        <v>81</v>
      </c>
      <c r="AW275" s="13" t="s">
        <v>30</v>
      </c>
      <c r="AX275" s="13" t="s">
        <v>73</v>
      </c>
      <c r="AY275" s="239" t="s">
        <v>143</v>
      </c>
    </row>
    <row r="276" s="14" customFormat="1">
      <c r="A276" s="14"/>
      <c r="B276" s="240"/>
      <c r="C276" s="241"/>
      <c r="D276" s="231" t="s">
        <v>153</v>
      </c>
      <c r="E276" s="242" t="s">
        <v>1</v>
      </c>
      <c r="F276" s="243" t="s">
        <v>284</v>
      </c>
      <c r="G276" s="241"/>
      <c r="H276" s="244">
        <v>30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153</v>
      </c>
      <c r="AU276" s="250" t="s">
        <v>151</v>
      </c>
      <c r="AV276" s="14" t="s">
        <v>151</v>
      </c>
      <c r="AW276" s="14" t="s">
        <v>30</v>
      </c>
      <c r="AX276" s="14" t="s">
        <v>73</v>
      </c>
      <c r="AY276" s="250" t="s">
        <v>143</v>
      </c>
    </row>
    <row r="277" s="13" customFormat="1">
      <c r="A277" s="13"/>
      <c r="B277" s="229"/>
      <c r="C277" s="230"/>
      <c r="D277" s="231" t="s">
        <v>153</v>
      </c>
      <c r="E277" s="232" t="s">
        <v>1</v>
      </c>
      <c r="F277" s="233" t="s">
        <v>154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153</v>
      </c>
      <c r="AU277" s="239" t="s">
        <v>151</v>
      </c>
      <c r="AV277" s="13" t="s">
        <v>81</v>
      </c>
      <c r="AW277" s="13" t="s">
        <v>30</v>
      </c>
      <c r="AX277" s="13" t="s">
        <v>73</v>
      </c>
      <c r="AY277" s="239" t="s">
        <v>143</v>
      </c>
    </row>
    <row r="278" s="14" customFormat="1">
      <c r="A278" s="14"/>
      <c r="B278" s="240"/>
      <c r="C278" s="241"/>
      <c r="D278" s="231" t="s">
        <v>153</v>
      </c>
      <c r="E278" s="242" t="s">
        <v>1</v>
      </c>
      <c r="F278" s="243" t="s">
        <v>150</v>
      </c>
      <c r="G278" s="241"/>
      <c r="H278" s="244">
        <v>4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153</v>
      </c>
      <c r="AU278" s="250" t="s">
        <v>151</v>
      </c>
      <c r="AV278" s="14" t="s">
        <v>151</v>
      </c>
      <c r="AW278" s="14" t="s">
        <v>30</v>
      </c>
      <c r="AX278" s="14" t="s">
        <v>73</v>
      </c>
      <c r="AY278" s="250" t="s">
        <v>143</v>
      </c>
    </row>
    <row r="279" s="15" customFormat="1">
      <c r="A279" s="15"/>
      <c r="B279" s="251"/>
      <c r="C279" s="252"/>
      <c r="D279" s="231" t="s">
        <v>153</v>
      </c>
      <c r="E279" s="253" t="s">
        <v>1</v>
      </c>
      <c r="F279" s="254" t="s">
        <v>163</v>
      </c>
      <c r="G279" s="252"/>
      <c r="H279" s="255">
        <v>34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1" t="s">
        <v>153</v>
      </c>
      <c r="AU279" s="261" t="s">
        <v>151</v>
      </c>
      <c r="AV279" s="15" t="s">
        <v>150</v>
      </c>
      <c r="AW279" s="15" t="s">
        <v>30</v>
      </c>
      <c r="AX279" s="15" t="s">
        <v>81</v>
      </c>
      <c r="AY279" s="261" t="s">
        <v>143</v>
      </c>
    </row>
    <row r="280" s="2" customFormat="1" ht="24.15" customHeight="1">
      <c r="A280" s="38"/>
      <c r="B280" s="39"/>
      <c r="C280" s="215" t="s">
        <v>285</v>
      </c>
      <c r="D280" s="215" t="s">
        <v>146</v>
      </c>
      <c r="E280" s="216" t="s">
        <v>286</v>
      </c>
      <c r="F280" s="217" t="s">
        <v>287</v>
      </c>
      <c r="G280" s="218" t="s">
        <v>185</v>
      </c>
      <c r="H280" s="219">
        <v>34.380000000000003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39</v>
      </c>
      <c r="O280" s="91"/>
      <c r="P280" s="225">
        <f>O280*H280</f>
        <v>0</v>
      </c>
      <c r="Q280" s="225">
        <v>0.015400000000000001</v>
      </c>
      <c r="R280" s="225">
        <f>Q280*H280</f>
        <v>0.52945200000000003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150</v>
      </c>
      <c r="AT280" s="227" t="s">
        <v>146</v>
      </c>
      <c r="AU280" s="227" t="s">
        <v>151</v>
      </c>
      <c r="AY280" s="17" t="s">
        <v>143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151</v>
      </c>
      <c r="BK280" s="228">
        <f>ROUND(I280*H280,2)</f>
        <v>0</v>
      </c>
      <c r="BL280" s="17" t="s">
        <v>150</v>
      </c>
      <c r="BM280" s="227" t="s">
        <v>288</v>
      </c>
    </row>
    <row r="281" s="13" customFormat="1">
      <c r="A281" s="13"/>
      <c r="B281" s="229"/>
      <c r="C281" s="230"/>
      <c r="D281" s="231" t="s">
        <v>153</v>
      </c>
      <c r="E281" s="232" t="s">
        <v>1</v>
      </c>
      <c r="F281" s="233" t="s">
        <v>289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153</v>
      </c>
      <c r="AU281" s="239" t="s">
        <v>151</v>
      </c>
      <c r="AV281" s="13" t="s">
        <v>81</v>
      </c>
      <c r="AW281" s="13" t="s">
        <v>30</v>
      </c>
      <c r="AX281" s="13" t="s">
        <v>73</v>
      </c>
      <c r="AY281" s="239" t="s">
        <v>143</v>
      </c>
    </row>
    <row r="282" s="14" customFormat="1">
      <c r="A282" s="14"/>
      <c r="B282" s="240"/>
      <c r="C282" s="241"/>
      <c r="D282" s="231" t="s">
        <v>153</v>
      </c>
      <c r="E282" s="242" t="s">
        <v>1</v>
      </c>
      <c r="F282" s="243" t="s">
        <v>233</v>
      </c>
      <c r="G282" s="241"/>
      <c r="H282" s="244">
        <v>24.986000000000001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153</v>
      </c>
      <c r="AU282" s="250" t="s">
        <v>151</v>
      </c>
      <c r="AV282" s="14" t="s">
        <v>151</v>
      </c>
      <c r="AW282" s="14" t="s">
        <v>30</v>
      </c>
      <c r="AX282" s="14" t="s">
        <v>73</v>
      </c>
      <c r="AY282" s="250" t="s">
        <v>143</v>
      </c>
    </row>
    <row r="283" s="14" customFormat="1">
      <c r="A283" s="14"/>
      <c r="B283" s="240"/>
      <c r="C283" s="241"/>
      <c r="D283" s="231" t="s">
        <v>153</v>
      </c>
      <c r="E283" s="242" t="s">
        <v>1</v>
      </c>
      <c r="F283" s="243" t="s">
        <v>234</v>
      </c>
      <c r="G283" s="241"/>
      <c r="H283" s="244">
        <v>-1.202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153</v>
      </c>
      <c r="AU283" s="250" t="s">
        <v>151</v>
      </c>
      <c r="AV283" s="14" t="s">
        <v>151</v>
      </c>
      <c r="AW283" s="14" t="s">
        <v>30</v>
      </c>
      <c r="AX283" s="14" t="s">
        <v>73</v>
      </c>
      <c r="AY283" s="250" t="s">
        <v>143</v>
      </c>
    </row>
    <row r="284" s="13" customFormat="1">
      <c r="A284" s="13"/>
      <c r="B284" s="229"/>
      <c r="C284" s="230"/>
      <c r="D284" s="231" t="s">
        <v>153</v>
      </c>
      <c r="E284" s="232" t="s">
        <v>1</v>
      </c>
      <c r="F284" s="233" t="s">
        <v>290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153</v>
      </c>
      <c r="AU284" s="239" t="s">
        <v>151</v>
      </c>
      <c r="AV284" s="13" t="s">
        <v>81</v>
      </c>
      <c r="AW284" s="13" t="s">
        <v>30</v>
      </c>
      <c r="AX284" s="13" t="s">
        <v>73</v>
      </c>
      <c r="AY284" s="239" t="s">
        <v>143</v>
      </c>
    </row>
    <row r="285" s="14" customFormat="1">
      <c r="A285" s="14"/>
      <c r="B285" s="240"/>
      <c r="C285" s="241"/>
      <c r="D285" s="231" t="s">
        <v>153</v>
      </c>
      <c r="E285" s="242" t="s">
        <v>1</v>
      </c>
      <c r="F285" s="243" t="s">
        <v>231</v>
      </c>
      <c r="G285" s="241"/>
      <c r="H285" s="244">
        <v>6.5039999999999996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153</v>
      </c>
      <c r="AU285" s="250" t="s">
        <v>151</v>
      </c>
      <c r="AV285" s="14" t="s">
        <v>151</v>
      </c>
      <c r="AW285" s="14" t="s">
        <v>30</v>
      </c>
      <c r="AX285" s="14" t="s">
        <v>73</v>
      </c>
      <c r="AY285" s="250" t="s">
        <v>143</v>
      </c>
    </row>
    <row r="286" s="14" customFormat="1">
      <c r="A286" s="14"/>
      <c r="B286" s="240"/>
      <c r="C286" s="241"/>
      <c r="D286" s="231" t="s">
        <v>153</v>
      </c>
      <c r="E286" s="242" t="s">
        <v>1</v>
      </c>
      <c r="F286" s="243" t="s">
        <v>232</v>
      </c>
      <c r="G286" s="241"/>
      <c r="H286" s="244">
        <v>-0.90800000000000003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153</v>
      </c>
      <c r="AU286" s="250" t="s">
        <v>151</v>
      </c>
      <c r="AV286" s="14" t="s">
        <v>151</v>
      </c>
      <c r="AW286" s="14" t="s">
        <v>30</v>
      </c>
      <c r="AX286" s="14" t="s">
        <v>73</v>
      </c>
      <c r="AY286" s="250" t="s">
        <v>143</v>
      </c>
    </row>
    <row r="287" s="13" customFormat="1">
      <c r="A287" s="13"/>
      <c r="B287" s="229"/>
      <c r="C287" s="230"/>
      <c r="D287" s="231" t="s">
        <v>153</v>
      </c>
      <c r="E287" s="232" t="s">
        <v>1</v>
      </c>
      <c r="F287" s="233" t="s">
        <v>291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153</v>
      </c>
      <c r="AU287" s="239" t="s">
        <v>151</v>
      </c>
      <c r="AV287" s="13" t="s">
        <v>81</v>
      </c>
      <c r="AW287" s="13" t="s">
        <v>30</v>
      </c>
      <c r="AX287" s="13" t="s">
        <v>73</v>
      </c>
      <c r="AY287" s="239" t="s">
        <v>143</v>
      </c>
    </row>
    <row r="288" s="14" customFormat="1">
      <c r="A288" s="14"/>
      <c r="B288" s="240"/>
      <c r="C288" s="241"/>
      <c r="D288" s="231" t="s">
        <v>153</v>
      </c>
      <c r="E288" s="242" t="s">
        <v>1</v>
      </c>
      <c r="F288" s="243" t="s">
        <v>292</v>
      </c>
      <c r="G288" s="241"/>
      <c r="H288" s="244">
        <v>5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153</v>
      </c>
      <c r="AU288" s="250" t="s">
        <v>151</v>
      </c>
      <c r="AV288" s="14" t="s">
        <v>151</v>
      </c>
      <c r="AW288" s="14" t="s">
        <v>30</v>
      </c>
      <c r="AX288" s="14" t="s">
        <v>73</v>
      </c>
      <c r="AY288" s="250" t="s">
        <v>143</v>
      </c>
    </row>
    <row r="289" s="15" customFormat="1">
      <c r="A289" s="15"/>
      <c r="B289" s="251"/>
      <c r="C289" s="252"/>
      <c r="D289" s="231" t="s">
        <v>153</v>
      </c>
      <c r="E289" s="253" t="s">
        <v>1</v>
      </c>
      <c r="F289" s="254" t="s">
        <v>163</v>
      </c>
      <c r="G289" s="252"/>
      <c r="H289" s="255">
        <v>34.379999999999995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1" t="s">
        <v>153</v>
      </c>
      <c r="AU289" s="261" t="s">
        <v>151</v>
      </c>
      <c r="AV289" s="15" t="s">
        <v>150</v>
      </c>
      <c r="AW289" s="15" t="s">
        <v>30</v>
      </c>
      <c r="AX289" s="15" t="s">
        <v>81</v>
      </c>
      <c r="AY289" s="261" t="s">
        <v>143</v>
      </c>
    </row>
    <row r="290" s="2" customFormat="1" ht="24.15" customHeight="1">
      <c r="A290" s="38"/>
      <c r="B290" s="39"/>
      <c r="C290" s="215" t="s">
        <v>293</v>
      </c>
      <c r="D290" s="215" t="s">
        <v>146</v>
      </c>
      <c r="E290" s="216" t="s">
        <v>294</v>
      </c>
      <c r="F290" s="217" t="s">
        <v>295</v>
      </c>
      <c r="G290" s="218" t="s">
        <v>185</v>
      </c>
      <c r="H290" s="219">
        <v>240.80099999999999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39</v>
      </c>
      <c r="O290" s="91"/>
      <c r="P290" s="225">
        <f>O290*H290</f>
        <v>0</v>
      </c>
      <c r="Q290" s="225">
        <v>0.0030000000000000001</v>
      </c>
      <c r="R290" s="225">
        <f>Q290*H290</f>
        <v>0.72240300000000002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150</v>
      </c>
      <c r="AT290" s="227" t="s">
        <v>146</v>
      </c>
      <c r="AU290" s="227" t="s">
        <v>151</v>
      </c>
      <c r="AY290" s="17" t="s">
        <v>143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151</v>
      </c>
      <c r="BK290" s="228">
        <f>ROUND(I290*H290,2)</f>
        <v>0</v>
      </c>
      <c r="BL290" s="17" t="s">
        <v>150</v>
      </c>
      <c r="BM290" s="227" t="s">
        <v>296</v>
      </c>
    </row>
    <row r="291" s="13" customFormat="1">
      <c r="A291" s="13"/>
      <c r="B291" s="229"/>
      <c r="C291" s="230"/>
      <c r="D291" s="231" t="s">
        <v>153</v>
      </c>
      <c r="E291" s="232" t="s">
        <v>1</v>
      </c>
      <c r="F291" s="233" t="s">
        <v>239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153</v>
      </c>
      <c r="AU291" s="239" t="s">
        <v>151</v>
      </c>
      <c r="AV291" s="13" t="s">
        <v>81</v>
      </c>
      <c r="AW291" s="13" t="s">
        <v>30</v>
      </c>
      <c r="AX291" s="13" t="s">
        <v>73</v>
      </c>
      <c r="AY291" s="239" t="s">
        <v>143</v>
      </c>
    </row>
    <row r="292" s="13" customFormat="1">
      <c r="A292" s="13"/>
      <c r="B292" s="229"/>
      <c r="C292" s="230"/>
      <c r="D292" s="231" t="s">
        <v>153</v>
      </c>
      <c r="E292" s="232" t="s">
        <v>1</v>
      </c>
      <c r="F292" s="233" t="s">
        <v>240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153</v>
      </c>
      <c r="AU292" s="239" t="s">
        <v>151</v>
      </c>
      <c r="AV292" s="13" t="s">
        <v>81</v>
      </c>
      <c r="AW292" s="13" t="s">
        <v>30</v>
      </c>
      <c r="AX292" s="13" t="s">
        <v>73</v>
      </c>
      <c r="AY292" s="239" t="s">
        <v>143</v>
      </c>
    </row>
    <row r="293" s="14" customFormat="1">
      <c r="A293" s="14"/>
      <c r="B293" s="240"/>
      <c r="C293" s="241"/>
      <c r="D293" s="231" t="s">
        <v>153</v>
      </c>
      <c r="E293" s="242" t="s">
        <v>1</v>
      </c>
      <c r="F293" s="243" t="s">
        <v>241</v>
      </c>
      <c r="G293" s="241"/>
      <c r="H293" s="244">
        <v>52.258000000000003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153</v>
      </c>
      <c r="AU293" s="250" t="s">
        <v>151</v>
      </c>
      <c r="AV293" s="14" t="s">
        <v>151</v>
      </c>
      <c r="AW293" s="14" t="s">
        <v>30</v>
      </c>
      <c r="AX293" s="14" t="s">
        <v>73</v>
      </c>
      <c r="AY293" s="250" t="s">
        <v>143</v>
      </c>
    </row>
    <row r="294" s="14" customFormat="1">
      <c r="A294" s="14"/>
      <c r="B294" s="240"/>
      <c r="C294" s="241"/>
      <c r="D294" s="231" t="s">
        <v>153</v>
      </c>
      <c r="E294" s="242" t="s">
        <v>1</v>
      </c>
      <c r="F294" s="243" t="s">
        <v>242</v>
      </c>
      <c r="G294" s="241"/>
      <c r="H294" s="244">
        <v>4.3600000000000003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153</v>
      </c>
      <c r="AU294" s="250" t="s">
        <v>151</v>
      </c>
      <c r="AV294" s="14" t="s">
        <v>151</v>
      </c>
      <c r="AW294" s="14" t="s">
        <v>30</v>
      </c>
      <c r="AX294" s="14" t="s">
        <v>73</v>
      </c>
      <c r="AY294" s="250" t="s">
        <v>143</v>
      </c>
    </row>
    <row r="295" s="14" customFormat="1">
      <c r="A295" s="14"/>
      <c r="B295" s="240"/>
      <c r="C295" s="241"/>
      <c r="D295" s="231" t="s">
        <v>153</v>
      </c>
      <c r="E295" s="242" t="s">
        <v>1</v>
      </c>
      <c r="F295" s="243" t="s">
        <v>243</v>
      </c>
      <c r="G295" s="241"/>
      <c r="H295" s="244">
        <v>-10.186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153</v>
      </c>
      <c r="AU295" s="250" t="s">
        <v>151</v>
      </c>
      <c r="AV295" s="14" t="s">
        <v>151</v>
      </c>
      <c r="AW295" s="14" t="s">
        <v>30</v>
      </c>
      <c r="AX295" s="14" t="s">
        <v>73</v>
      </c>
      <c r="AY295" s="250" t="s">
        <v>143</v>
      </c>
    </row>
    <row r="296" s="13" customFormat="1">
      <c r="A296" s="13"/>
      <c r="B296" s="229"/>
      <c r="C296" s="230"/>
      <c r="D296" s="231" t="s">
        <v>153</v>
      </c>
      <c r="E296" s="232" t="s">
        <v>1</v>
      </c>
      <c r="F296" s="233" t="s">
        <v>205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153</v>
      </c>
      <c r="AU296" s="239" t="s">
        <v>151</v>
      </c>
      <c r="AV296" s="13" t="s">
        <v>81</v>
      </c>
      <c r="AW296" s="13" t="s">
        <v>30</v>
      </c>
      <c r="AX296" s="13" t="s">
        <v>73</v>
      </c>
      <c r="AY296" s="239" t="s">
        <v>143</v>
      </c>
    </row>
    <row r="297" s="14" customFormat="1">
      <c r="A297" s="14"/>
      <c r="B297" s="240"/>
      <c r="C297" s="241"/>
      <c r="D297" s="231" t="s">
        <v>153</v>
      </c>
      <c r="E297" s="242" t="s">
        <v>1</v>
      </c>
      <c r="F297" s="243" t="s">
        <v>244</v>
      </c>
      <c r="G297" s="241"/>
      <c r="H297" s="244">
        <v>53.700000000000003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153</v>
      </c>
      <c r="AU297" s="250" t="s">
        <v>151</v>
      </c>
      <c r="AV297" s="14" t="s">
        <v>151</v>
      </c>
      <c r="AW297" s="14" t="s">
        <v>30</v>
      </c>
      <c r="AX297" s="14" t="s">
        <v>73</v>
      </c>
      <c r="AY297" s="250" t="s">
        <v>143</v>
      </c>
    </row>
    <row r="298" s="14" customFormat="1">
      <c r="A298" s="14"/>
      <c r="B298" s="240"/>
      <c r="C298" s="241"/>
      <c r="D298" s="231" t="s">
        <v>153</v>
      </c>
      <c r="E298" s="242" t="s">
        <v>1</v>
      </c>
      <c r="F298" s="243" t="s">
        <v>245</v>
      </c>
      <c r="G298" s="241"/>
      <c r="H298" s="244">
        <v>0.68999999999999995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153</v>
      </c>
      <c r="AU298" s="250" t="s">
        <v>151</v>
      </c>
      <c r="AV298" s="14" t="s">
        <v>151</v>
      </c>
      <c r="AW298" s="14" t="s">
        <v>30</v>
      </c>
      <c r="AX298" s="14" t="s">
        <v>73</v>
      </c>
      <c r="AY298" s="250" t="s">
        <v>143</v>
      </c>
    </row>
    <row r="299" s="14" customFormat="1">
      <c r="A299" s="14"/>
      <c r="B299" s="240"/>
      <c r="C299" s="241"/>
      <c r="D299" s="231" t="s">
        <v>153</v>
      </c>
      <c r="E299" s="242" t="s">
        <v>1</v>
      </c>
      <c r="F299" s="243" t="s">
        <v>246</v>
      </c>
      <c r="G299" s="241"/>
      <c r="H299" s="244">
        <v>-4.5220000000000002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153</v>
      </c>
      <c r="AU299" s="250" t="s">
        <v>151</v>
      </c>
      <c r="AV299" s="14" t="s">
        <v>151</v>
      </c>
      <c r="AW299" s="14" t="s">
        <v>30</v>
      </c>
      <c r="AX299" s="14" t="s">
        <v>73</v>
      </c>
      <c r="AY299" s="250" t="s">
        <v>143</v>
      </c>
    </row>
    <row r="300" s="13" customFormat="1">
      <c r="A300" s="13"/>
      <c r="B300" s="229"/>
      <c r="C300" s="230"/>
      <c r="D300" s="231" t="s">
        <v>153</v>
      </c>
      <c r="E300" s="232" t="s">
        <v>1</v>
      </c>
      <c r="F300" s="233" t="s">
        <v>207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153</v>
      </c>
      <c r="AU300" s="239" t="s">
        <v>151</v>
      </c>
      <c r="AV300" s="13" t="s">
        <v>81</v>
      </c>
      <c r="AW300" s="13" t="s">
        <v>30</v>
      </c>
      <c r="AX300" s="13" t="s">
        <v>73</v>
      </c>
      <c r="AY300" s="239" t="s">
        <v>143</v>
      </c>
    </row>
    <row r="301" s="14" customFormat="1">
      <c r="A301" s="14"/>
      <c r="B301" s="240"/>
      <c r="C301" s="241"/>
      <c r="D301" s="231" t="s">
        <v>153</v>
      </c>
      <c r="E301" s="242" t="s">
        <v>1</v>
      </c>
      <c r="F301" s="243" t="s">
        <v>247</v>
      </c>
      <c r="G301" s="241"/>
      <c r="H301" s="244">
        <v>50.203000000000003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153</v>
      </c>
      <c r="AU301" s="250" t="s">
        <v>151</v>
      </c>
      <c r="AV301" s="14" t="s">
        <v>151</v>
      </c>
      <c r="AW301" s="14" t="s">
        <v>30</v>
      </c>
      <c r="AX301" s="14" t="s">
        <v>73</v>
      </c>
      <c r="AY301" s="250" t="s">
        <v>143</v>
      </c>
    </row>
    <row r="302" s="14" customFormat="1">
      <c r="A302" s="14"/>
      <c r="B302" s="240"/>
      <c r="C302" s="241"/>
      <c r="D302" s="231" t="s">
        <v>153</v>
      </c>
      <c r="E302" s="242" t="s">
        <v>1</v>
      </c>
      <c r="F302" s="243" t="s">
        <v>248</v>
      </c>
      <c r="G302" s="241"/>
      <c r="H302" s="244">
        <v>0.90000000000000002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153</v>
      </c>
      <c r="AU302" s="250" t="s">
        <v>151</v>
      </c>
      <c r="AV302" s="14" t="s">
        <v>151</v>
      </c>
      <c r="AW302" s="14" t="s">
        <v>30</v>
      </c>
      <c r="AX302" s="14" t="s">
        <v>73</v>
      </c>
      <c r="AY302" s="250" t="s">
        <v>143</v>
      </c>
    </row>
    <row r="303" s="14" customFormat="1">
      <c r="A303" s="14"/>
      <c r="B303" s="240"/>
      <c r="C303" s="241"/>
      <c r="D303" s="231" t="s">
        <v>153</v>
      </c>
      <c r="E303" s="242" t="s">
        <v>1</v>
      </c>
      <c r="F303" s="243" t="s">
        <v>249</v>
      </c>
      <c r="G303" s="241"/>
      <c r="H303" s="244">
        <v>-5.7190000000000003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153</v>
      </c>
      <c r="AU303" s="250" t="s">
        <v>151</v>
      </c>
      <c r="AV303" s="14" t="s">
        <v>151</v>
      </c>
      <c r="AW303" s="14" t="s">
        <v>30</v>
      </c>
      <c r="AX303" s="14" t="s">
        <v>73</v>
      </c>
      <c r="AY303" s="250" t="s">
        <v>143</v>
      </c>
    </row>
    <row r="304" s="13" customFormat="1">
      <c r="A304" s="13"/>
      <c r="B304" s="229"/>
      <c r="C304" s="230"/>
      <c r="D304" s="231" t="s">
        <v>153</v>
      </c>
      <c r="E304" s="232" t="s">
        <v>1</v>
      </c>
      <c r="F304" s="233" t="s">
        <v>209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153</v>
      </c>
      <c r="AU304" s="239" t="s">
        <v>151</v>
      </c>
      <c r="AV304" s="13" t="s">
        <v>81</v>
      </c>
      <c r="AW304" s="13" t="s">
        <v>30</v>
      </c>
      <c r="AX304" s="13" t="s">
        <v>73</v>
      </c>
      <c r="AY304" s="239" t="s">
        <v>143</v>
      </c>
    </row>
    <row r="305" s="14" customFormat="1">
      <c r="A305" s="14"/>
      <c r="B305" s="240"/>
      <c r="C305" s="241"/>
      <c r="D305" s="231" t="s">
        <v>153</v>
      </c>
      <c r="E305" s="242" t="s">
        <v>1</v>
      </c>
      <c r="F305" s="243" t="s">
        <v>250</v>
      </c>
      <c r="G305" s="241"/>
      <c r="H305" s="244">
        <v>15.753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153</v>
      </c>
      <c r="AU305" s="250" t="s">
        <v>151</v>
      </c>
      <c r="AV305" s="14" t="s">
        <v>151</v>
      </c>
      <c r="AW305" s="14" t="s">
        <v>30</v>
      </c>
      <c r="AX305" s="14" t="s">
        <v>73</v>
      </c>
      <c r="AY305" s="250" t="s">
        <v>143</v>
      </c>
    </row>
    <row r="306" s="14" customFormat="1">
      <c r="A306" s="14"/>
      <c r="B306" s="240"/>
      <c r="C306" s="241"/>
      <c r="D306" s="231" t="s">
        <v>153</v>
      </c>
      <c r="E306" s="242" t="s">
        <v>1</v>
      </c>
      <c r="F306" s="243" t="s">
        <v>251</v>
      </c>
      <c r="G306" s="241"/>
      <c r="H306" s="244">
        <v>-1.484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153</v>
      </c>
      <c r="AU306" s="250" t="s">
        <v>151</v>
      </c>
      <c r="AV306" s="14" t="s">
        <v>151</v>
      </c>
      <c r="AW306" s="14" t="s">
        <v>30</v>
      </c>
      <c r="AX306" s="14" t="s">
        <v>73</v>
      </c>
      <c r="AY306" s="250" t="s">
        <v>143</v>
      </c>
    </row>
    <row r="307" s="13" customFormat="1">
      <c r="A307" s="13"/>
      <c r="B307" s="229"/>
      <c r="C307" s="230"/>
      <c r="D307" s="231" t="s">
        <v>153</v>
      </c>
      <c r="E307" s="232" t="s">
        <v>1</v>
      </c>
      <c r="F307" s="233" t="s">
        <v>215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153</v>
      </c>
      <c r="AU307" s="239" t="s">
        <v>151</v>
      </c>
      <c r="AV307" s="13" t="s">
        <v>81</v>
      </c>
      <c r="AW307" s="13" t="s">
        <v>30</v>
      </c>
      <c r="AX307" s="13" t="s">
        <v>73</v>
      </c>
      <c r="AY307" s="239" t="s">
        <v>143</v>
      </c>
    </row>
    <row r="308" s="14" customFormat="1">
      <c r="A308" s="14"/>
      <c r="B308" s="240"/>
      <c r="C308" s="241"/>
      <c r="D308" s="231" t="s">
        <v>153</v>
      </c>
      <c r="E308" s="242" t="s">
        <v>1</v>
      </c>
      <c r="F308" s="243" t="s">
        <v>252</v>
      </c>
      <c r="G308" s="241"/>
      <c r="H308" s="244">
        <v>59.941000000000002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153</v>
      </c>
      <c r="AU308" s="250" t="s">
        <v>151</v>
      </c>
      <c r="AV308" s="14" t="s">
        <v>151</v>
      </c>
      <c r="AW308" s="14" t="s">
        <v>30</v>
      </c>
      <c r="AX308" s="14" t="s">
        <v>73</v>
      </c>
      <c r="AY308" s="250" t="s">
        <v>143</v>
      </c>
    </row>
    <row r="309" s="14" customFormat="1">
      <c r="A309" s="14"/>
      <c r="B309" s="240"/>
      <c r="C309" s="241"/>
      <c r="D309" s="231" t="s">
        <v>153</v>
      </c>
      <c r="E309" s="242" t="s">
        <v>1</v>
      </c>
      <c r="F309" s="243" t="s">
        <v>253</v>
      </c>
      <c r="G309" s="241"/>
      <c r="H309" s="244">
        <v>9.3149999999999995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153</v>
      </c>
      <c r="AU309" s="250" t="s">
        <v>151</v>
      </c>
      <c r="AV309" s="14" t="s">
        <v>151</v>
      </c>
      <c r="AW309" s="14" t="s">
        <v>30</v>
      </c>
      <c r="AX309" s="14" t="s">
        <v>73</v>
      </c>
      <c r="AY309" s="250" t="s">
        <v>143</v>
      </c>
    </row>
    <row r="310" s="14" customFormat="1">
      <c r="A310" s="14"/>
      <c r="B310" s="240"/>
      <c r="C310" s="241"/>
      <c r="D310" s="231" t="s">
        <v>153</v>
      </c>
      <c r="E310" s="242" t="s">
        <v>1</v>
      </c>
      <c r="F310" s="243" t="s">
        <v>254</v>
      </c>
      <c r="G310" s="241"/>
      <c r="H310" s="244">
        <v>-5.2370000000000001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153</v>
      </c>
      <c r="AU310" s="250" t="s">
        <v>151</v>
      </c>
      <c r="AV310" s="14" t="s">
        <v>151</v>
      </c>
      <c r="AW310" s="14" t="s">
        <v>30</v>
      </c>
      <c r="AX310" s="14" t="s">
        <v>73</v>
      </c>
      <c r="AY310" s="250" t="s">
        <v>143</v>
      </c>
    </row>
    <row r="311" s="13" customFormat="1">
      <c r="A311" s="13"/>
      <c r="B311" s="229"/>
      <c r="C311" s="230"/>
      <c r="D311" s="231" t="s">
        <v>153</v>
      </c>
      <c r="E311" s="232" t="s">
        <v>1</v>
      </c>
      <c r="F311" s="233" t="s">
        <v>213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153</v>
      </c>
      <c r="AU311" s="239" t="s">
        <v>151</v>
      </c>
      <c r="AV311" s="13" t="s">
        <v>81</v>
      </c>
      <c r="AW311" s="13" t="s">
        <v>30</v>
      </c>
      <c r="AX311" s="13" t="s">
        <v>73</v>
      </c>
      <c r="AY311" s="239" t="s">
        <v>143</v>
      </c>
    </row>
    <row r="312" s="14" customFormat="1">
      <c r="A312" s="14"/>
      <c r="B312" s="240"/>
      <c r="C312" s="241"/>
      <c r="D312" s="231" t="s">
        <v>153</v>
      </c>
      <c r="E312" s="242" t="s">
        <v>1</v>
      </c>
      <c r="F312" s="243" t="s">
        <v>255</v>
      </c>
      <c r="G312" s="241"/>
      <c r="H312" s="244">
        <v>13.319000000000001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153</v>
      </c>
      <c r="AU312" s="250" t="s">
        <v>151</v>
      </c>
      <c r="AV312" s="14" t="s">
        <v>151</v>
      </c>
      <c r="AW312" s="14" t="s">
        <v>30</v>
      </c>
      <c r="AX312" s="14" t="s">
        <v>73</v>
      </c>
      <c r="AY312" s="250" t="s">
        <v>143</v>
      </c>
    </row>
    <row r="313" s="14" customFormat="1">
      <c r="A313" s="14"/>
      <c r="B313" s="240"/>
      <c r="C313" s="241"/>
      <c r="D313" s="231" t="s">
        <v>153</v>
      </c>
      <c r="E313" s="242" t="s">
        <v>1</v>
      </c>
      <c r="F313" s="243" t="s">
        <v>234</v>
      </c>
      <c r="G313" s="241"/>
      <c r="H313" s="244">
        <v>-1.202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153</v>
      </c>
      <c r="AU313" s="250" t="s">
        <v>151</v>
      </c>
      <c r="AV313" s="14" t="s">
        <v>151</v>
      </c>
      <c r="AW313" s="14" t="s">
        <v>30</v>
      </c>
      <c r="AX313" s="14" t="s">
        <v>73</v>
      </c>
      <c r="AY313" s="250" t="s">
        <v>143</v>
      </c>
    </row>
    <row r="314" s="13" customFormat="1">
      <c r="A314" s="13"/>
      <c r="B314" s="229"/>
      <c r="C314" s="230"/>
      <c r="D314" s="231" t="s">
        <v>153</v>
      </c>
      <c r="E314" s="232" t="s">
        <v>1</v>
      </c>
      <c r="F314" s="233" t="s">
        <v>211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153</v>
      </c>
      <c r="AU314" s="239" t="s">
        <v>151</v>
      </c>
      <c r="AV314" s="13" t="s">
        <v>81</v>
      </c>
      <c r="AW314" s="13" t="s">
        <v>30</v>
      </c>
      <c r="AX314" s="13" t="s">
        <v>73</v>
      </c>
      <c r="AY314" s="239" t="s">
        <v>143</v>
      </c>
    </row>
    <row r="315" s="14" customFormat="1">
      <c r="A315" s="14"/>
      <c r="B315" s="240"/>
      <c r="C315" s="241"/>
      <c r="D315" s="231" t="s">
        <v>153</v>
      </c>
      <c r="E315" s="242" t="s">
        <v>1</v>
      </c>
      <c r="F315" s="243" t="s">
        <v>256</v>
      </c>
      <c r="G315" s="241"/>
      <c r="H315" s="244">
        <v>38.393999999999998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153</v>
      </c>
      <c r="AU315" s="250" t="s">
        <v>151</v>
      </c>
      <c r="AV315" s="14" t="s">
        <v>151</v>
      </c>
      <c r="AW315" s="14" t="s">
        <v>30</v>
      </c>
      <c r="AX315" s="14" t="s">
        <v>73</v>
      </c>
      <c r="AY315" s="250" t="s">
        <v>143</v>
      </c>
    </row>
    <row r="316" s="14" customFormat="1">
      <c r="A316" s="14"/>
      <c r="B316" s="240"/>
      <c r="C316" s="241"/>
      <c r="D316" s="231" t="s">
        <v>153</v>
      </c>
      <c r="E316" s="242" t="s">
        <v>1</v>
      </c>
      <c r="F316" s="243" t="s">
        <v>234</v>
      </c>
      <c r="G316" s="241"/>
      <c r="H316" s="244">
        <v>-1.202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153</v>
      </c>
      <c r="AU316" s="250" t="s">
        <v>151</v>
      </c>
      <c r="AV316" s="14" t="s">
        <v>151</v>
      </c>
      <c r="AW316" s="14" t="s">
        <v>30</v>
      </c>
      <c r="AX316" s="14" t="s">
        <v>73</v>
      </c>
      <c r="AY316" s="250" t="s">
        <v>143</v>
      </c>
    </row>
    <row r="317" s="13" customFormat="1">
      <c r="A317" s="13"/>
      <c r="B317" s="229"/>
      <c r="C317" s="230"/>
      <c r="D317" s="231" t="s">
        <v>153</v>
      </c>
      <c r="E317" s="232" t="s">
        <v>1</v>
      </c>
      <c r="F317" s="233" t="s">
        <v>257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153</v>
      </c>
      <c r="AU317" s="239" t="s">
        <v>151</v>
      </c>
      <c r="AV317" s="13" t="s">
        <v>81</v>
      </c>
      <c r="AW317" s="13" t="s">
        <v>30</v>
      </c>
      <c r="AX317" s="13" t="s">
        <v>73</v>
      </c>
      <c r="AY317" s="239" t="s">
        <v>143</v>
      </c>
    </row>
    <row r="318" s="13" customFormat="1">
      <c r="A318" s="13"/>
      <c r="B318" s="229"/>
      <c r="C318" s="230"/>
      <c r="D318" s="231" t="s">
        <v>153</v>
      </c>
      <c r="E318" s="232" t="s">
        <v>1</v>
      </c>
      <c r="F318" s="233" t="s">
        <v>213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153</v>
      </c>
      <c r="AU318" s="239" t="s">
        <v>151</v>
      </c>
      <c r="AV318" s="13" t="s">
        <v>81</v>
      </c>
      <c r="AW318" s="13" t="s">
        <v>30</v>
      </c>
      <c r="AX318" s="13" t="s">
        <v>73</v>
      </c>
      <c r="AY318" s="239" t="s">
        <v>143</v>
      </c>
    </row>
    <row r="319" s="14" customFormat="1">
      <c r="A319" s="14"/>
      <c r="B319" s="240"/>
      <c r="C319" s="241"/>
      <c r="D319" s="231" t="s">
        <v>153</v>
      </c>
      <c r="E319" s="242" t="s">
        <v>1</v>
      </c>
      <c r="F319" s="243" t="s">
        <v>258</v>
      </c>
      <c r="G319" s="241"/>
      <c r="H319" s="244">
        <v>-6.0540000000000003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153</v>
      </c>
      <c r="AU319" s="250" t="s">
        <v>151</v>
      </c>
      <c r="AV319" s="14" t="s">
        <v>151</v>
      </c>
      <c r="AW319" s="14" t="s">
        <v>30</v>
      </c>
      <c r="AX319" s="14" t="s">
        <v>73</v>
      </c>
      <c r="AY319" s="250" t="s">
        <v>143</v>
      </c>
    </row>
    <row r="320" s="14" customFormat="1">
      <c r="A320" s="14"/>
      <c r="B320" s="240"/>
      <c r="C320" s="241"/>
      <c r="D320" s="231" t="s">
        <v>153</v>
      </c>
      <c r="E320" s="242" t="s">
        <v>1</v>
      </c>
      <c r="F320" s="243" t="s">
        <v>259</v>
      </c>
      <c r="G320" s="241"/>
      <c r="H320" s="244">
        <v>0.90800000000000003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153</v>
      </c>
      <c r="AU320" s="250" t="s">
        <v>151</v>
      </c>
      <c r="AV320" s="14" t="s">
        <v>151</v>
      </c>
      <c r="AW320" s="14" t="s">
        <v>30</v>
      </c>
      <c r="AX320" s="14" t="s">
        <v>73</v>
      </c>
      <c r="AY320" s="250" t="s">
        <v>143</v>
      </c>
    </row>
    <row r="321" s="13" customFormat="1">
      <c r="A321" s="13"/>
      <c r="B321" s="229"/>
      <c r="C321" s="230"/>
      <c r="D321" s="231" t="s">
        <v>153</v>
      </c>
      <c r="E321" s="232" t="s">
        <v>1</v>
      </c>
      <c r="F321" s="233" t="s">
        <v>211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153</v>
      </c>
      <c r="AU321" s="239" t="s">
        <v>151</v>
      </c>
      <c r="AV321" s="13" t="s">
        <v>81</v>
      </c>
      <c r="AW321" s="13" t="s">
        <v>30</v>
      </c>
      <c r="AX321" s="13" t="s">
        <v>73</v>
      </c>
      <c r="AY321" s="239" t="s">
        <v>143</v>
      </c>
    </row>
    <row r="322" s="14" customFormat="1">
      <c r="A322" s="14"/>
      <c r="B322" s="240"/>
      <c r="C322" s="241"/>
      <c r="D322" s="231" t="s">
        <v>153</v>
      </c>
      <c r="E322" s="242" t="s">
        <v>1</v>
      </c>
      <c r="F322" s="243" t="s">
        <v>260</v>
      </c>
      <c r="G322" s="241"/>
      <c r="H322" s="244">
        <v>-24.536000000000001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153</v>
      </c>
      <c r="AU322" s="250" t="s">
        <v>151</v>
      </c>
      <c r="AV322" s="14" t="s">
        <v>151</v>
      </c>
      <c r="AW322" s="14" t="s">
        <v>30</v>
      </c>
      <c r="AX322" s="14" t="s">
        <v>73</v>
      </c>
      <c r="AY322" s="250" t="s">
        <v>143</v>
      </c>
    </row>
    <row r="323" s="14" customFormat="1">
      <c r="A323" s="14"/>
      <c r="B323" s="240"/>
      <c r="C323" s="241"/>
      <c r="D323" s="231" t="s">
        <v>153</v>
      </c>
      <c r="E323" s="242" t="s">
        <v>1</v>
      </c>
      <c r="F323" s="243" t="s">
        <v>261</v>
      </c>
      <c r="G323" s="241"/>
      <c r="H323" s="244">
        <v>1.202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153</v>
      </c>
      <c r="AU323" s="250" t="s">
        <v>151</v>
      </c>
      <c r="AV323" s="14" t="s">
        <v>151</v>
      </c>
      <c r="AW323" s="14" t="s">
        <v>30</v>
      </c>
      <c r="AX323" s="14" t="s">
        <v>73</v>
      </c>
      <c r="AY323" s="250" t="s">
        <v>143</v>
      </c>
    </row>
    <row r="324" s="15" customFormat="1">
      <c r="A324" s="15"/>
      <c r="B324" s="251"/>
      <c r="C324" s="252"/>
      <c r="D324" s="231" t="s">
        <v>153</v>
      </c>
      <c r="E324" s="253" t="s">
        <v>1</v>
      </c>
      <c r="F324" s="254" t="s">
        <v>163</v>
      </c>
      <c r="G324" s="252"/>
      <c r="H324" s="255">
        <v>240.80100000000005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1" t="s">
        <v>153</v>
      </c>
      <c r="AU324" s="261" t="s">
        <v>151</v>
      </c>
      <c r="AV324" s="15" t="s">
        <v>150</v>
      </c>
      <c r="AW324" s="15" t="s">
        <v>30</v>
      </c>
      <c r="AX324" s="15" t="s">
        <v>81</v>
      </c>
      <c r="AY324" s="261" t="s">
        <v>143</v>
      </c>
    </row>
    <row r="325" s="2" customFormat="1" ht="33" customHeight="1">
      <c r="A325" s="38"/>
      <c r="B325" s="39"/>
      <c r="C325" s="215" t="s">
        <v>297</v>
      </c>
      <c r="D325" s="215" t="s">
        <v>146</v>
      </c>
      <c r="E325" s="216" t="s">
        <v>298</v>
      </c>
      <c r="F325" s="217" t="s">
        <v>299</v>
      </c>
      <c r="G325" s="218" t="s">
        <v>157</v>
      </c>
      <c r="H325" s="219">
        <v>0.58699999999999997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39</v>
      </c>
      <c r="O325" s="91"/>
      <c r="P325" s="225">
        <f>O325*H325</f>
        <v>0</v>
      </c>
      <c r="Q325" s="225">
        <v>2.5018699999999998</v>
      </c>
      <c r="R325" s="225">
        <f>Q325*H325</f>
        <v>1.4685976899999997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150</v>
      </c>
      <c r="AT325" s="227" t="s">
        <v>146</v>
      </c>
      <c r="AU325" s="227" t="s">
        <v>151</v>
      </c>
      <c r="AY325" s="17" t="s">
        <v>143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151</v>
      </c>
      <c r="BK325" s="228">
        <f>ROUND(I325*H325,2)</f>
        <v>0</v>
      </c>
      <c r="BL325" s="17" t="s">
        <v>150</v>
      </c>
      <c r="BM325" s="227" t="s">
        <v>300</v>
      </c>
    </row>
    <row r="326" s="13" customFormat="1">
      <c r="A326" s="13"/>
      <c r="B326" s="229"/>
      <c r="C326" s="230"/>
      <c r="D326" s="231" t="s">
        <v>153</v>
      </c>
      <c r="E326" s="232" t="s">
        <v>1</v>
      </c>
      <c r="F326" s="233" t="s">
        <v>211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153</v>
      </c>
      <c r="AU326" s="239" t="s">
        <v>151</v>
      </c>
      <c r="AV326" s="13" t="s">
        <v>81</v>
      </c>
      <c r="AW326" s="13" t="s">
        <v>30</v>
      </c>
      <c r="AX326" s="13" t="s">
        <v>73</v>
      </c>
      <c r="AY326" s="239" t="s">
        <v>143</v>
      </c>
    </row>
    <row r="327" s="14" customFormat="1">
      <c r="A327" s="14"/>
      <c r="B327" s="240"/>
      <c r="C327" s="241"/>
      <c r="D327" s="231" t="s">
        <v>153</v>
      </c>
      <c r="E327" s="242" t="s">
        <v>1</v>
      </c>
      <c r="F327" s="243" t="s">
        <v>301</v>
      </c>
      <c r="G327" s="241"/>
      <c r="H327" s="244">
        <v>0.58699999999999997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153</v>
      </c>
      <c r="AU327" s="250" t="s">
        <v>151</v>
      </c>
      <c r="AV327" s="14" t="s">
        <v>151</v>
      </c>
      <c r="AW327" s="14" t="s">
        <v>30</v>
      </c>
      <c r="AX327" s="14" t="s">
        <v>81</v>
      </c>
      <c r="AY327" s="250" t="s">
        <v>143</v>
      </c>
    </row>
    <row r="328" s="2" customFormat="1" ht="24.15" customHeight="1">
      <c r="A328" s="38"/>
      <c r="B328" s="39"/>
      <c r="C328" s="215" t="s">
        <v>302</v>
      </c>
      <c r="D328" s="215" t="s">
        <v>146</v>
      </c>
      <c r="E328" s="216" t="s">
        <v>303</v>
      </c>
      <c r="F328" s="217" t="s">
        <v>304</v>
      </c>
      <c r="G328" s="218" t="s">
        <v>157</v>
      </c>
      <c r="H328" s="219">
        <v>0.58699999999999997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150</v>
      </c>
      <c r="AT328" s="227" t="s">
        <v>146</v>
      </c>
      <c r="AU328" s="227" t="s">
        <v>151</v>
      </c>
      <c r="AY328" s="17" t="s">
        <v>143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151</v>
      </c>
      <c r="BK328" s="228">
        <f>ROUND(I328*H328,2)</f>
        <v>0</v>
      </c>
      <c r="BL328" s="17" t="s">
        <v>150</v>
      </c>
      <c r="BM328" s="227" t="s">
        <v>305</v>
      </c>
    </row>
    <row r="329" s="2" customFormat="1" ht="33" customHeight="1">
      <c r="A329" s="38"/>
      <c r="B329" s="39"/>
      <c r="C329" s="215" t="s">
        <v>7</v>
      </c>
      <c r="D329" s="215" t="s">
        <v>146</v>
      </c>
      <c r="E329" s="216" t="s">
        <v>306</v>
      </c>
      <c r="F329" s="217" t="s">
        <v>307</v>
      </c>
      <c r="G329" s="218" t="s">
        <v>157</v>
      </c>
      <c r="H329" s="219">
        <v>0.58699999999999997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39</v>
      </c>
      <c r="O329" s="91"/>
      <c r="P329" s="225">
        <f>O329*H329</f>
        <v>0</v>
      </c>
      <c r="Q329" s="225">
        <v>0</v>
      </c>
      <c r="R329" s="225">
        <f>Q329*H329</f>
        <v>0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150</v>
      </c>
      <c r="AT329" s="227" t="s">
        <v>146</v>
      </c>
      <c r="AU329" s="227" t="s">
        <v>151</v>
      </c>
      <c r="AY329" s="17" t="s">
        <v>143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151</v>
      </c>
      <c r="BK329" s="228">
        <f>ROUND(I329*H329,2)</f>
        <v>0</v>
      </c>
      <c r="BL329" s="17" t="s">
        <v>150</v>
      </c>
      <c r="BM329" s="227" t="s">
        <v>308</v>
      </c>
    </row>
    <row r="330" s="2" customFormat="1" ht="24.15" customHeight="1">
      <c r="A330" s="38"/>
      <c r="B330" s="39"/>
      <c r="C330" s="215" t="s">
        <v>309</v>
      </c>
      <c r="D330" s="215" t="s">
        <v>146</v>
      </c>
      <c r="E330" s="216" t="s">
        <v>310</v>
      </c>
      <c r="F330" s="217" t="s">
        <v>311</v>
      </c>
      <c r="G330" s="218" t="s">
        <v>185</v>
      </c>
      <c r="H330" s="219">
        <v>7.335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39</v>
      </c>
      <c r="O330" s="91"/>
      <c r="P330" s="225">
        <f>O330*H330</f>
        <v>0</v>
      </c>
      <c r="Q330" s="225">
        <v>0.00048000000000000001</v>
      </c>
      <c r="R330" s="225">
        <f>Q330*H330</f>
        <v>0.0035208000000000001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150</v>
      </c>
      <c r="AT330" s="227" t="s">
        <v>146</v>
      </c>
      <c r="AU330" s="227" t="s">
        <v>151</v>
      </c>
      <c r="AY330" s="17" t="s">
        <v>143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151</v>
      </c>
      <c r="BK330" s="228">
        <f>ROUND(I330*H330,2)</f>
        <v>0</v>
      </c>
      <c r="BL330" s="17" t="s">
        <v>150</v>
      </c>
      <c r="BM330" s="227" t="s">
        <v>312</v>
      </c>
    </row>
    <row r="331" s="13" customFormat="1">
      <c r="A331" s="13"/>
      <c r="B331" s="229"/>
      <c r="C331" s="230"/>
      <c r="D331" s="231" t="s">
        <v>153</v>
      </c>
      <c r="E331" s="232" t="s">
        <v>1</v>
      </c>
      <c r="F331" s="233" t="s">
        <v>211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153</v>
      </c>
      <c r="AU331" s="239" t="s">
        <v>151</v>
      </c>
      <c r="AV331" s="13" t="s">
        <v>81</v>
      </c>
      <c r="AW331" s="13" t="s">
        <v>30</v>
      </c>
      <c r="AX331" s="13" t="s">
        <v>73</v>
      </c>
      <c r="AY331" s="239" t="s">
        <v>143</v>
      </c>
    </row>
    <row r="332" s="14" customFormat="1">
      <c r="A332" s="14"/>
      <c r="B332" s="240"/>
      <c r="C332" s="241"/>
      <c r="D332" s="231" t="s">
        <v>153</v>
      </c>
      <c r="E332" s="242" t="s">
        <v>1</v>
      </c>
      <c r="F332" s="243" t="s">
        <v>212</v>
      </c>
      <c r="G332" s="241"/>
      <c r="H332" s="244">
        <v>7.335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153</v>
      </c>
      <c r="AU332" s="250" t="s">
        <v>151</v>
      </c>
      <c r="AV332" s="14" t="s">
        <v>151</v>
      </c>
      <c r="AW332" s="14" t="s">
        <v>30</v>
      </c>
      <c r="AX332" s="14" t="s">
        <v>81</v>
      </c>
      <c r="AY332" s="250" t="s">
        <v>143</v>
      </c>
    </row>
    <row r="333" s="2" customFormat="1" ht="24.15" customHeight="1">
      <c r="A333" s="38"/>
      <c r="B333" s="39"/>
      <c r="C333" s="215" t="s">
        <v>313</v>
      </c>
      <c r="D333" s="215" t="s">
        <v>146</v>
      </c>
      <c r="E333" s="216" t="s">
        <v>314</v>
      </c>
      <c r="F333" s="217" t="s">
        <v>315</v>
      </c>
      <c r="G333" s="218" t="s">
        <v>185</v>
      </c>
      <c r="H333" s="219">
        <v>77.126000000000005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39</v>
      </c>
      <c r="O333" s="91"/>
      <c r="P333" s="225">
        <f>O333*H333</f>
        <v>0</v>
      </c>
      <c r="Q333" s="225">
        <v>0.0094500000000000001</v>
      </c>
      <c r="R333" s="225">
        <f>Q333*H333</f>
        <v>0.72884070000000001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150</v>
      </c>
      <c r="AT333" s="227" t="s">
        <v>146</v>
      </c>
      <c r="AU333" s="227" t="s">
        <v>151</v>
      </c>
      <c r="AY333" s="17" t="s">
        <v>143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151</v>
      </c>
      <c r="BK333" s="228">
        <f>ROUND(I333*H333,2)</f>
        <v>0</v>
      </c>
      <c r="BL333" s="17" t="s">
        <v>150</v>
      </c>
      <c r="BM333" s="227" t="s">
        <v>316</v>
      </c>
    </row>
    <row r="334" s="13" customFormat="1">
      <c r="A334" s="13"/>
      <c r="B334" s="229"/>
      <c r="C334" s="230"/>
      <c r="D334" s="231" t="s">
        <v>153</v>
      </c>
      <c r="E334" s="232" t="s">
        <v>1</v>
      </c>
      <c r="F334" s="233" t="s">
        <v>205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153</v>
      </c>
      <c r="AU334" s="239" t="s">
        <v>151</v>
      </c>
      <c r="AV334" s="13" t="s">
        <v>81</v>
      </c>
      <c r="AW334" s="13" t="s">
        <v>30</v>
      </c>
      <c r="AX334" s="13" t="s">
        <v>73</v>
      </c>
      <c r="AY334" s="239" t="s">
        <v>143</v>
      </c>
    </row>
    <row r="335" s="14" customFormat="1">
      <c r="A335" s="14"/>
      <c r="B335" s="240"/>
      <c r="C335" s="241"/>
      <c r="D335" s="231" t="s">
        <v>153</v>
      </c>
      <c r="E335" s="242" t="s">
        <v>1</v>
      </c>
      <c r="F335" s="243" t="s">
        <v>206</v>
      </c>
      <c r="G335" s="241"/>
      <c r="H335" s="244">
        <v>17.867000000000001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153</v>
      </c>
      <c r="AU335" s="250" t="s">
        <v>151</v>
      </c>
      <c r="AV335" s="14" t="s">
        <v>151</v>
      </c>
      <c r="AW335" s="14" t="s">
        <v>30</v>
      </c>
      <c r="AX335" s="14" t="s">
        <v>73</v>
      </c>
      <c r="AY335" s="250" t="s">
        <v>143</v>
      </c>
    </row>
    <row r="336" s="13" customFormat="1">
      <c r="A336" s="13"/>
      <c r="B336" s="229"/>
      <c r="C336" s="230"/>
      <c r="D336" s="231" t="s">
        <v>153</v>
      </c>
      <c r="E336" s="232" t="s">
        <v>1</v>
      </c>
      <c r="F336" s="233" t="s">
        <v>215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153</v>
      </c>
      <c r="AU336" s="239" t="s">
        <v>151</v>
      </c>
      <c r="AV336" s="13" t="s">
        <v>81</v>
      </c>
      <c r="AW336" s="13" t="s">
        <v>30</v>
      </c>
      <c r="AX336" s="13" t="s">
        <v>73</v>
      </c>
      <c r="AY336" s="239" t="s">
        <v>143</v>
      </c>
    </row>
    <row r="337" s="14" customFormat="1">
      <c r="A337" s="14"/>
      <c r="B337" s="240"/>
      <c r="C337" s="241"/>
      <c r="D337" s="231" t="s">
        <v>153</v>
      </c>
      <c r="E337" s="242" t="s">
        <v>1</v>
      </c>
      <c r="F337" s="243" t="s">
        <v>216</v>
      </c>
      <c r="G337" s="241"/>
      <c r="H337" s="244">
        <v>22.539999999999999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153</v>
      </c>
      <c r="AU337" s="250" t="s">
        <v>151</v>
      </c>
      <c r="AV337" s="14" t="s">
        <v>151</v>
      </c>
      <c r="AW337" s="14" t="s">
        <v>30</v>
      </c>
      <c r="AX337" s="14" t="s">
        <v>73</v>
      </c>
      <c r="AY337" s="250" t="s">
        <v>143</v>
      </c>
    </row>
    <row r="338" s="13" customFormat="1">
      <c r="A338" s="13"/>
      <c r="B338" s="229"/>
      <c r="C338" s="230"/>
      <c r="D338" s="231" t="s">
        <v>153</v>
      </c>
      <c r="E338" s="232" t="s">
        <v>1</v>
      </c>
      <c r="F338" s="233" t="s">
        <v>211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153</v>
      </c>
      <c r="AU338" s="239" t="s">
        <v>151</v>
      </c>
      <c r="AV338" s="13" t="s">
        <v>81</v>
      </c>
      <c r="AW338" s="13" t="s">
        <v>30</v>
      </c>
      <c r="AX338" s="13" t="s">
        <v>73</v>
      </c>
      <c r="AY338" s="239" t="s">
        <v>143</v>
      </c>
    </row>
    <row r="339" s="14" customFormat="1">
      <c r="A339" s="14"/>
      <c r="B339" s="240"/>
      <c r="C339" s="241"/>
      <c r="D339" s="231" t="s">
        <v>153</v>
      </c>
      <c r="E339" s="242" t="s">
        <v>1</v>
      </c>
      <c r="F339" s="243" t="s">
        <v>212</v>
      </c>
      <c r="G339" s="241"/>
      <c r="H339" s="244">
        <v>7.335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153</v>
      </c>
      <c r="AU339" s="250" t="s">
        <v>151</v>
      </c>
      <c r="AV339" s="14" t="s">
        <v>151</v>
      </c>
      <c r="AW339" s="14" t="s">
        <v>30</v>
      </c>
      <c r="AX339" s="14" t="s">
        <v>73</v>
      </c>
      <c r="AY339" s="250" t="s">
        <v>143</v>
      </c>
    </row>
    <row r="340" s="13" customFormat="1">
      <c r="A340" s="13"/>
      <c r="B340" s="229"/>
      <c r="C340" s="230"/>
      <c r="D340" s="231" t="s">
        <v>153</v>
      </c>
      <c r="E340" s="232" t="s">
        <v>1</v>
      </c>
      <c r="F340" s="233" t="s">
        <v>203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153</v>
      </c>
      <c r="AU340" s="239" t="s">
        <v>151</v>
      </c>
      <c r="AV340" s="13" t="s">
        <v>81</v>
      </c>
      <c r="AW340" s="13" t="s">
        <v>30</v>
      </c>
      <c r="AX340" s="13" t="s">
        <v>73</v>
      </c>
      <c r="AY340" s="239" t="s">
        <v>143</v>
      </c>
    </row>
    <row r="341" s="14" customFormat="1">
      <c r="A341" s="14"/>
      <c r="B341" s="240"/>
      <c r="C341" s="241"/>
      <c r="D341" s="231" t="s">
        <v>153</v>
      </c>
      <c r="E341" s="242" t="s">
        <v>1</v>
      </c>
      <c r="F341" s="243" t="s">
        <v>204</v>
      </c>
      <c r="G341" s="241"/>
      <c r="H341" s="244">
        <v>14.574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153</v>
      </c>
      <c r="AU341" s="250" t="s">
        <v>151</v>
      </c>
      <c r="AV341" s="14" t="s">
        <v>151</v>
      </c>
      <c r="AW341" s="14" t="s">
        <v>30</v>
      </c>
      <c r="AX341" s="14" t="s">
        <v>73</v>
      </c>
      <c r="AY341" s="250" t="s">
        <v>143</v>
      </c>
    </row>
    <row r="342" s="13" customFormat="1">
      <c r="A342" s="13"/>
      <c r="B342" s="229"/>
      <c r="C342" s="230"/>
      <c r="D342" s="231" t="s">
        <v>153</v>
      </c>
      <c r="E342" s="232" t="s">
        <v>1</v>
      </c>
      <c r="F342" s="233" t="s">
        <v>207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153</v>
      </c>
      <c r="AU342" s="239" t="s">
        <v>151</v>
      </c>
      <c r="AV342" s="13" t="s">
        <v>81</v>
      </c>
      <c r="AW342" s="13" t="s">
        <v>30</v>
      </c>
      <c r="AX342" s="13" t="s">
        <v>73</v>
      </c>
      <c r="AY342" s="239" t="s">
        <v>143</v>
      </c>
    </row>
    <row r="343" s="14" customFormat="1">
      <c r="A343" s="14"/>
      <c r="B343" s="240"/>
      <c r="C343" s="241"/>
      <c r="D343" s="231" t="s">
        <v>153</v>
      </c>
      <c r="E343" s="242" t="s">
        <v>1</v>
      </c>
      <c r="F343" s="243" t="s">
        <v>208</v>
      </c>
      <c r="G343" s="241"/>
      <c r="H343" s="244">
        <v>14.810000000000001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153</v>
      </c>
      <c r="AU343" s="250" t="s">
        <v>151</v>
      </c>
      <c r="AV343" s="14" t="s">
        <v>151</v>
      </c>
      <c r="AW343" s="14" t="s">
        <v>30</v>
      </c>
      <c r="AX343" s="14" t="s">
        <v>73</v>
      </c>
      <c r="AY343" s="250" t="s">
        <v>143</v>
      </c>
    </row>
    <row r="344" s="15" customFormat="1">
      <c r="A344" s="15"/>
      <c r="B344" s="251"/>
      <c r="C344" s="252"/>
      <c r="D344" s="231" t="s">
        <v>153</v>
      </c>
      <c r="E344" s="253" t="s">
        <v>1</v>
      </c>
      <c r="F344" s="254" t="s">
        <v>163</v>
      </c>
      <c r="G344" s="252"/>
      <c r="H344" s="255">
        <v>77.126000000000005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1" t="s">
        <v>153</v>
      </c>
      <c r="AU344" s="261" t="s">
        <v>151</v>
      </c>
      <c r="AV344" s="15" t="s">
        <v>150</v>
      </c>
      <c r="AW344" s="15" t="s">
        <v>30</v>
      </c>
      <c r="AX344" s="15" t="s">
        <v>81</v>
      </c>
      <c r="AY344" s="261" t="s">
        <v>143</v>
      </c>
    </row>
    <row r="345" s="12" customFormat="1" ht="22.8" customHeight="1">
      <c r="A345" s="12"/>
      <c r="B345" s="199"/>
      <c r="C345" s="200"/>
      <c r="D345" s="201" t="s">
        <v>72</v>
      </c>
      <c r="E345" s="213" t="s">
        <v>199</v>
      </c>
      <c r="F345" s="213" t="s">
        <v>317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SUM(P346:P445)</f>
        <v>0</v>
      </c>
      <c r="Q345" s="207"/>
      <c r="R345" s="208">
        <f>SUM(R346:R445)</f>
        <v>0.013494259999999999</v>
      </c>
      <c r="S345" s="207"/>
      <c r="T345" s="209">
        <f>SUM(T346:T445)</f>
        <v>9.8475920000000006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72</v>
      </c>
      <c r="AU345" s="211" t="s">
        <v>81</v>
      </c>
      <c r="AY345" s="210" t="s">
        <v>143</v>
      </c>
      <c r="BK345" s="212">
        <f>SUM(BK346:BK445)</f>
        <v>0</v>
      </c>
    </row>
    <row r="346" s="2" customFormat="1" ht="33" customHeight="1">
      <c r="A346" s="38"/>
      <c r="B346" s="39"/>
      <c r="C346" s="215" t="s">
        <v>318</v>
      </c>
      <c r="D346" s="215" t="s">
        <v>146</v>
      </c>
      <c r="E346" s="216" t="s">
        <v>319</v>
      </c>
      <c r="F346" s="217" t="s">
        <v>320</v>
      </c>
      <c r="G346" s="218" t="s">
        <v>185</v>
      </c>
      <c r="H346" s="219">
        <v>79.378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0.00012999999999999999</v>
      </c>
      <c r="R346" s="225">
        <f>Q346*H346</f>
        <v>0.010319139999999999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150</v>
      </c>
      <c r="AT346" s="227" t="s">
        <v>146</v>
      </c>
      <c r="AU346" s="227" t="s">
        <v>151</v>
      </c>
      <c r="AY346" s="17" t="s">
        <v>143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151</v>
      </c>
      <c r="BK346" s="228">
        <f>ROUND(I346*H346,2)</f>
        <v>0</v>
      </c>
      <c r="BL346" s="17" t="s">
        <v>150</v>
      </c>
      <c r="BM346" s="227" t="s">
        <v>321</v>
      </c>
    </row>
    <row r="347" s="13" customFormat="1">
      <c r="A347" s="13"/>
      <c r="B347" s="229"/>
      <c r="C347" s="230"/>
      <c r="D347" s="231" t="s">
        <v>153</v>
      </c>
      <c r="E347" s="232" t="s">
        <v>1</v>
      </c>
      <c r="F347" s="233" t="s">
        <v>203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153</v>
      </c>
      <c r="AU347" s="239" t="s">
        <v>151</v>
      </c>
      <c r="AV347" s="13" t="s">
        <v>81</v>
      </c>
      <c r="AW347" s="13" t="s">
        <v>30</v>
      </c>
      <c r="AX347" s="13" t="s">
        <v>73</v>
      </c>
      <c r="AY347" s="239" t="s">
        <v>143</v>
      </c>
    </row>
    <row r="348" s="14" customFormat="1">
      <c r="A348" s="14"/>
      <c r="B348" s="240"/>
      <c r="C348" s="241"/>
      <c r="D348" s="231" t="s">
        <v>153</v>
      </c>
      <c r="E348" s="242" t="s">
        <v>1</v>
      </c>
      <c r="F348" s="243" t="s">
        <v>204</v>
      </c>
      <c r="G348" s="241"/>
      <c r="H348" s="244">
        <v>14.574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153</v>
      </c>
      <c r="AU348" s="250" t="s">
        <v>151</v>
      </c>
      <c r="AV348" s="14" t="s">
        <v>151</v>
      </c>
      <c r="AW348" s="14" t="s">
        <v>30</v>
      </c>
      <c r="AX348" s="14" t="s">
        <v>73</v>
      </c>
      <c r="AY348" s="250" t="s">
        <v>143</v>
      </c>
    </row>
    <row r="349" s="13" customFormat="1">
      <c r="A349" s="13"/>
      <c r="B349" s="229"/>
      <c r="C349" s="230"/>
      <c r="D349" s="231" t="s">
        <v>153</v>
      </c>
      <c r="E349" s="232" t="s">
        <v>1</v>
      </c>
      <c r="F349" s="233" t="s">
        <v>205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153</v>
      </c>
      <c r="AU349" s="239" t="s">
        <v>151</v>
      </c>
      <c r="AV349" s="13" t="s">
        <v>81</v>
      </c>
      <c r="AW349" s="13" t="s">
        <v>30</v>
      </c>
      <c r="AX349" s="13" t="s">
        <v>73</v>
      </c>
      <c r="AY349" s="239" t="s">
        <v>143</v>
      </c>
    </row>
    <row r="350" s="14" customFormat="1">
      <c r="A350" s="14"/>
      <c r="B350" s="240"/>
      <c r="C350" s="241"/>
      <c r="D350" s="231" t="s">
        <v>153</v>
      </c>
      <c r="E350" s="242" t="s">
        <v>1</v>
      </c>
      <c r="F350" s="243" t="s">
        <v>206</v>
      </c>
      <c r="G350" s="241"/>
      <c r="H350" s="244">
        <v>17.867000000000001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153</v>
      </c>
      <c r="AU350" s="250" t="s">
        <v>151</v>
      </c>
      <c r="AV350" s="14" t="s">
        <v>151</v>
      </c>
      <c r="AW350" s="14" t="s">
        <v>30</v>
      </c>
      <c r="AX350" s="14" t="s">
        <v>73</v>
      </c>
      <c r="AY350" s="250" t="s">
        <v>143</v>
      </c>
    </row>
    <row r="351" s="13" customFormat="1">
      <c r="A351" s="13"/>
      <c r="B351" s="229"/>
      <c r="C351" s="230"/>
      <c r="D351" s="231" t="s">
        <v>153</v>
      </c>
      <c r="E351" s="232" t="s">
        <v>1</v>
      </c>
      <c r="F351" s="233" t="s">
        <v>207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153</v>
      </c>
      <c r="AU351" s="239" t="s">
        <v>151</v>
      </c>
      <c r="AV351" s="13" t="s">
        <v>81</v>
      </c>
      <c r="AW351" s="13" t="s">
        <v>30</v>
      </c>
      <c r="AX351" s="13" t="s">
        <v>73</v>
      </c>
      <c r="AY351" s="239" t="s">
        <v>143</v>
      </c>
    </row>
    <row r="352" s="14" customFormat="1">
      <c r="A352" s="14"/>
      <c r="B352" s="240"/>
      <c r="C352" s="241"/>
      <c r="D352" s="231" t="s">
        <v>153</v>
      </c>
      <c r="E352" s="242" t="s">
        <v>1</v>
      </c>
      <c r="F352" s="243" t="s">
        <v>208</v>
      </c>
      <c r="G352" s="241"/>
      <c r="H352" s="244">
        <v>14.810000000000001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153</v>
      </c>
      <c r="AU352" s="250" t="s">
        <v>151</v>
      </c>
      <c r="AV352" s="14" t="s">
        <v>151</v>
      </c>
      <c r="AW352" s="14" t="s">
        <v>30</v>
      </c>
      <c r="AX352" s="14" t="s">
        <v>73</v>
      </c>
      <c r="AY352" s="250" t="s">
        <v>143</v>
      </c>
    </row>
    <row r="353" s="13" customFormat="1">
      <c r="A353" s="13"/>
      <c r="B353" s="229"/>
      <c r="C353" s="230"/>
      <c r="D353" s="231" t="s">
        <v>153</v>
      </c>
      <c r="E353" s="232" t="s">
        <v>1</v>
      </c>
      <c r="F353" s="233" t="s">
        <v>209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153</v>
      </c>
      <c r="AU353" s="239" t="s">
        <v>151</v>
      </c>
      <c r="AV353" s="13" t="s">
        <v>81</v>
      </c>
      <c r="AW353" s="13" t="s">
        <v>30</v>
      </c>
      <c r="AX353" s="13" t="s">
        <v>73</v>
      </c>
      <c r="AY353" s="239" t="s">
        <v>143</v>
      </c>
    </row>
    <row r="354" s="14" customFormat="1">
      <c r="A354" s="14"/>
      <c r="B354" s="240"/>
      <c r="C354" s="241"/>
      <c r="D354" s="231" t="s">
        <v>153</v>
      </c>
      <c r="E354" s="242" t="s">
        <v>1</v>
      </c>
      <c r="F354" s="243" t="s">
        <v>210</v>
      </c>
      <c r="G354" s="241"/>
      <c r="H354" s="244">
        <v>1.246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153</v>
      </c>
      <c r="AU354" s="250" t="s">
        <v>151</v>
      </c>
      <c r="AV354" s="14" t="s">
        <v>151</v>
      </c>
      <c r="AW354" s="14" t="s">
        <v>30</v>
      </c>
      <c r="AX354" s="14" t="s">
        <v>73</v>
      </c>
      <c r="AY354" s="250" t="s">
        <v>143</v>
      </c>
    </row>
    <row r="355" s="13" customFormat="1">
      <c r="A355" s="13"/>
      <c r="B355" s="229"/>
      <c r="C355" s="230"/>
      <c r="D355" s="231" t="s">
        <v>153</v>
      </c>
      <c r="E355" s="232" t="s">
        <v>1</v>
      </c>
      <c r="F355" s="233" t="s">
        <v>211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153</v>
      </c>
      <c r="AU355" s="239" t="s">
        <v>151</v>
      </c>
      <c r="AV355" s="13" t="s">
        <v>81</v>
      </c>
      <c r="AW355" s="13" t="s">
        <v>30</v>
      </c>
      <c r="AX355" s="13" t="s">
        <v>73</v>
      </c>
      <c r="AY355" s="239" t="s">
        <v>143</v>
      </c>
    </row>
    <row r="356" s="14" customFormat="1">
      <c r="A356" s="14"/>
      <c r="B356" s="240"/>
      <c r="C356" s="241"/>
      <c r="D356" s="231" t="s">
        <v>153</v>
      </c>
      <c r="E356" s="242" t="s">
        <v>1</v>
      </c>
      <c r="F356" s="243" t="s">
        <v>212</v>
      </c>
      <c r="G356" s="241"/>
      <c r="H356" s="244">
        <v>7.335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153</v>
      </c>
      <c r="AU356" s="250" t="s">
        <v>151</v>
      </c>
      <c r="AV356" s="14" t="s">
        <v>151</v>
      </c>
      <c r="AW356" s="14" t="s">
        <v>30</v>
      </c>
      <c r="AX356" s="14" t="s">
        <v>73</v>
      </c>
      <c r="AY356" s="250" t="s">
        <v>143</v>
      </c>
    </row>
    <row r="357" s="13" customFormat="1">
      <c r="A357" s="13"/>
      <c r="B357" s="229"/>
      <c r="C357" s="230"/>
      <c r="D357" s="231" t="s">
        <v>153</v>
      </c>
      <c r="E357" s="232" t="s">
        <v>1</v>
      </c>
      <c r="F357" s="233" t="s">
        <v>213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153</v>
      </c>
      <c r="AU357" s="239" t="s">
        <v>151</v>
      </c>
      <c r="AV357" s="13" t="s">
        <v>81</v>
      </c>
      <c r="AW357" s="13" t="s">
        <v>30</v>
      </c>
      <c r="AX357" s="13" t="s">
        <v>73</v>
      </c>
      <c r="AY357" s="239" t="s">
        <v>143</v>
      </c>
    </row>
    <row r="358" s="14" customFormat="1">
      <c r="A358" s="14"/>
      <c r="B358" s="240"/>
      <c r="C358" s="241"/>
      <c r="D358" s="231" t="s">
        <v>153</v>
      </c>
      <c r="E358" s="242" t="s">
        <v>1</v>
      </c>
      <c r="F358" s="243" t="s">
        <v>214</v>
      </c>
      <c r="G358" s="241"/>
      <c r="H358" s="244">
        <v>1.006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153</v>
      </c>
      <c r="AU358" s="250" t="s">
        <v>151</v>
      </c>
      <c r="AV358" s="14" t="s">
        <v>151</v>
      </c>
      <c r="AW358" s="14" t="s">
        <v>30</v>
      </c>
      <c r="AX358" s="14" t="s">
        <v>73</v>
      </c>
      <c r="AY358" s="250" t="s">
        <v>143</v>
      </c>
    </row>
    <row r="359" s="13" customFormat="1">
      <c r="A359" s="13"/>
      <c r="B359" s="229"/>
      <c r="C359" s="230"/>
      <c r="D359" s="231" t="s">
        <v>153</v>
      </c>
      <c r="E359" s="232" t="s">
        <v>1</v>
      </c>
      <c r="F359" s="233" t="s">
        <v>215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153</v>
      </c>
      <c r="AU359" s="239" t="s">
        <v>151</v>
      </c>
      <c r="AV359" s="13" t="s">
        <v>81</v>
      </c>
      <c r="AW359" s="13" t="s">
        <v>30</v>
      </c>
      <c r="AX359" s="13" t="s">
        <v>73</v>
      </c>
      <c r="AY359" s="239" t="s">
        <v>143</v>
      </c>
    </row>
    <row r="360" s="14" customFormat="1">
      <c r="A360" s="14"/>
      <c r="B360" s="240"/>
      <c r="C360" s="241"/>
      <c r="D360" s="231" t="s">
        <v>153</v>
      </c>
      <c r="E360" s="242" t="s">
        <v>1</v>
      </c>
      <c r="F360" s="243" t="s">
        <v>216</v>
      </c>
      <c r="G360" s="241"/>
      <c r="H360" s="244">
        <v>22.539999999999999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153</v>
      </c>
      <c r="AU360" s="250" t="s">
        <v>151</v>
      </c>
      <c r="AV360" s="14" t="s">
        <v>151</v>
      </c>
      <c r="AW360" s="14" t="s">
        <v>30</v>
      </c>
      <c r="AX360" s="14" t="s">
        <v>73</v>
      </c>
      <c r="AY360" s="250" t="s">
        <v>143</v>
      </c>
    </row>
    <row r="361" s="15" customFormat="1">
      <c r="A361" s="15"/>
      <c r="B361" s="251"/>
      <c r="C361" s="252"/>
      <c r="D361" s="231" t="s">
        <v>153</v>
      </c>
      <c r="E361" s="253" t="s">
        <v>1</v>
      </c>
      <c r="F361" s="254" t="s">
        <v>163</v>
      </c>
      <c r="G361" s="252"/>
      <c r="H361" s="255">
        <v>79.378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1" t="s">
        <v>153</v>
      </c>
      <c r="AU361" s="261" t="s">
        <v>151</v>
      </c>
      <c r="AV361" s="15" t="s">
        <v>150</v>
      </c>
      <c r="AW361" s="15" t="s">
        <v>30</v>
      </c>
      <c r="AX361" s="15" t="s">
        <v>81</v>
      </c>
      <c r="AY361" s="261" t="s">
        <v>143</v>
      </c>
    </row>
    <row r="362" s="2" customFormat="1" ht="24.15" customHeight="1">
      <c r="A362" s="38"/>
      <c r="B362" s="39"/>
      <c r="C362" s="215" t="s">
        <v>322</v>
      </c>
      <c r="D362" s="215" t="s">
        <v>146</v>
      </c>
      <c r="E362" s="216" t="s">
        <v>323</v>
      </c>
      <c r="F362" s="217" t="s">
        <v>324</v>
      </c>
      <c r="G362" s="218" t="s">
        <v>185</v>
      </c>
      <c r="H362" s="219">
        <v>79.378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39</v>
      </c>
      <c r="O362" s="91"/>
      <c r="P362" s="225">
        <f>O362*H362</f>
        <v>0</v>
      </c>
      <c r="Q362" s="225">
        <v>4.0000000000000003E-05</v>
      </c>
      <c r="R362" s="225">
        <f>Q362*H362</f>
        <v>0.0031751200000000005</v>
      </c>
      <c r="S362" s="225">
        <v>0</v>
      </c>
      <c r="T362" s="22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150</v>
      </c>
      <c r="AT362" s="227" t="s">
        <v>146</v>
      </c>
      <c r="AU362" s="227" t="s">
        <v>151</v>
      </c>
      <c r="AY362" s="17" t="s">
        <v>143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151</v>
      </c>
      <c r="BK362" s="228">
        <f>ROUND(I362*H362,2)</f>
        <v>0</v>
      </c>
      <c r="BL362" s="17" t="s">
        <v>150</v>
      </c>
      <c r="BM362" s="227" t="s">
        <v>325</v>
      </c>
    </row>
    <row r="363" s="13" customFormat="1">
      <c r="A363" s="13"/>
      <c r="B363" s="229"/>
      <c r="C363" s="230"/>
      <c r="D363" s="231" t="s">
        <v>153</v>
      </c>
      <c r="E363" s="232" t="s">
        <v>1</v>
      </c>
      <c r="F363" s="233" t="s">
        <v>203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153</v>
      </c>
      <c r="AU363" s="239" t="s">
        <v>151</v>
      </c>
      <c r="AV363" s="13" t="s">
        <v>81</v>
      </c>
      <c r="AW363" s="13" t="s">
        <v>30</v>
      </c>
      <c r="AX363" s="13" t="s">
        <v>73</v>
      </c>
      <c r="AY363" s="239" t="s">
        <v>143</v>
      </c>
    </row>
    <row r="364" s="14" customFormat="1">
      <c r="A364" s="14"/>
      <c r="B364" s="240"/>
      <c r="C364" s="241"/>
      <c r="D364" s="231" t="s">
        <v>153</v>
      </c>
      <c r="E364" s="242" t="s">
        <v>1</v>
      </c>
      <c r="F364" s="243" t="s">
        <v>204</v>
      </c>
      <c r="G364" s="241"/>
      <c r="H364" s="244">
        <v>14.574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153</v>
      </c>
      <c r="AU364" s="250" t="s">
        <v>151</v>
      </c>
      <c r="AV364" s="14" t="s">
        <v>151</v>
      </c>
      <c r="AW364" s="14" t="s">
        <v>30</v>
      </c>
      <c r="AX364" s="14" t="s">
        <v>73</v>
      </c>
      <c r="AY364" s="250" t="s">
        <v>143</v>
      </c>
    </row>
    <row r="365" s="13" customFormat="1">
      <c r="A365" s="13"/>
      <c r="B365" s="229"/>
      <c r="C365" s="230"/>
      <c r="D365" s="231" t="s">
        <v>153</v>
      </c>
      <c r="E365" s="232" t="s">
        <v>1</v>
      </c>
      <c r="F365" s="233" t="s">
        <v>205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153</v>
      </c>
      <c r="AU365" s="239" t="s">
        <v>151</v>
      </c>
      <c r="AV365" s="13" t="s">
        <v>81</v>
      </c>
      <c r="AW365" s="13" t="s">
        <v>30</v>
      </c>
      <c r="AX365" s="13" t="s">
        <v>73</v>
      </c>
      <c r="AY365" s="239" t="s">
        <v>143</v>
      </c>
    </row>
    <row r="366" s="14" customFormat="1">
      <c r="A366" s="14"/>
      <c r="B366" s="240"/>
      <c r="C366" s="241"/>
      <c r="D366" s="231" t="s">
        <v>153</v>
      </c>
      <c r="E366" s="242" t="s">
        <v>1</v>
      </c>
      <c r="F366" s="243" t="s">
        <v>206</v>
      </c>
      <c r="G366" s="241"/>
      <c r="H366" s="244">
        <v>17.867000000000001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153</v>
      </c>
      <c r="AU366" s="250" t="s">
        <v>151</v>
      </c>
      <c r="AV366" s="14" t="s">
        <v>151</v>
      </c>
      <c r="AW366" s="14" t="s">
        <v>30</v>
      </c>
      <c r="AX366" s="14" t="s">
        <v>73</v>
      </c>
      <c r="AY366" s="250" t="s">
        <v>143</v>
      </c>
    </row>
    <row r="367" s="13" customFormat="1">
      <c r="A367" s="13"/>
      <c r="B367" s="229"/>
      <c r="C367" s="230"/>
      <c r="D367" s="231" t="s">
        <v>153</v>
      </c>
      <c r="E367" s="232" t="s">
        <v>1</v>
      </c>
      <c r="F367" s="233" t="s">
        <v>207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153</v>
      </c>
      <c r="AU367" s="239" t="s">
        <v>151</v>
      </c>
      <c r="AV367" s="13" t="s">
        <v>81</v>
      </c>
      <c r="AW367" s="13" t="s">
        <v>30</v>
      </c>
      <c r="AX367" s="13" t="s">
        <v>73</v>
      </c>
      <c r="AY367" s="239" t="s">
        <v>143</v>
      </c>
    </row>
    <row r="368" s="14" customFormat="1">
      <c r="A368" s="14"/>
      <c r="B368" s="240"/>
      <c r="C368" s="241"/>
      <c r="D368" s="231" t="s">
        <v>153</v>
      </c>
      <c r="E368" s="242" t="s">
        <v>1</v>
      </c>
      <c r="F368" s="243" t="s">
        <v>208</v>
      </c>
      <c r="G368" s="241"/>
      <c r="H368" s="244">
        <v>14.810000000000001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153</v>
      </c>
      <c r="AU368" s="250" t="s">
        <v>151</v>
      </c>
      <c r="AV368" s="14" t="s">
        <v>151</v>
      </c>
      <c r="AW368" s="14" t="s">
        <v>30</v>
      </c>
      <c r="AX368" s="14" t="s">
        <v>73</v>
      </c>
      <c r="AY368" s="250" t="s">
        <v>143</v>
      </c>
    </row>
    <row r="369" s="13" customFormat="1">
      <c r="A369" s="13"/>
      <c r="B369" s="229"/>
      <c r="C369" s="230"/>
      <c r="D369" s="231" t="s">
        <v>153</v>
      </c>
      <c r="E369" s="232" t="s">
        <v>1</v>
      </c>
      <c r="F369" s="233" t="s">
        <v>209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153</v>
      </c>
      <c r="AU369" s="239" t="s">
        <v>151</v>
      </c>
      <c r="AV369" s="13" t="s">
        <v>81</v>
      </c>
      <c r="AW369" s="13" t="s">
        <v>30</v>
      </c>
      <c r="AX369" s="13" t="s">
        <v>73</v>
      </c>
      <c r="AY369" s="239" t="s">
        <v>143</v>
      </c>
    </row>
    <row r="370" s="14" customFormat="1">
      <c r="A370" s="14"/>
      <c r="B370" s="240"/>
      <c r="C370" s="241"/>
      <c r="D370" s="231" t="s">
        <v>153</v>
      </c>
      <c r="E370" s="242" t="s">
        <v>1</v>
      </c>
      <c r="F370" s="243" t="s">
        <v>210</v>
      </c>
      <c r="G370" s="241"/>
      <c r="H370" s="244">
        <v>1.246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153</v>
      </c>
      <c r="AU370" s="250" t="s">
        <v>151</v>
      </c>
      <c r="AV370" s="14" t="s">
        <v>151</v>
      </c>
      <c r="AW370" s="14" t="s">
        <v>30</v>
      </c>
      <c r="AX370" s="14" t="s">
        <v>73</v>
      </c>
      <c r="AY370" s="250" t="s">
        <v>143</v>
      </c>
    </row>
    <row r="371" s="13" customFormat="1">
      <c r="A371" s="13"/>
      <c r="B371" s="229"/>
      <c r="C371" s="230"/>
      <c r="D371" s="231" t="s">
        <v>153</v>
      </c>
      <c r="E371" s="232" t="s">
        <v>1</v>
      </c>
      <c r="F371" s="233" t="s">
        <v>211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153</v>
      </c>
      <c r="AU371" s="239" t="s">
        <v>151</v>
      </c>
      <c r="AV371" s="13" t="s">
        <v>81</v>
      </c>
      <c r="AW371" s="13" t="s">
        <v>30</v>
      </c>
      <c r="AX371" s="13" t="s">
        <v>73</v>
      </c>
      <c r="AY371" s="239" t="s">
        <v>143</v>
      </c>
    </row>
    <row r="372" s="14" customFormat="1">
      <c r="A372" s="14"/>
      <c r="B372" s="240"/>
      <c r="C372" s="241"/>
      <c r="D372" s="231" t="s">
        <v>153</v>
      </c>
      <c r="E372" s="242" t="s">
        <v>1</v>
      </c>
      <c r="F372" s="243" t="s">
        <v>212</v>
      </c>
      <c r="G372" s="241"/>
      <c r="H372" s="244">
        <v>7.335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153</v>
      </c>
      <c r="AU372" s="250" t="s">
        <v>151</v>
      </c>
      <c r="AV372" s="14" t="s">
        <v>151</v>
      </c>
      <c r="AW372" s="14" t="s">
        <v>30</v>
      </c>
      <c r="AX372" s="14" t="s">
        <v>73</v>
      </c>
      <c r="AY372" s="250" t="s">
        <v>143</v>
      </c>
    </row>
    <row r="373" s="13" customFormat="1">
      <c r="A373" s="13"/>
      <c r="B373" s="229"/>
      <c r="C373" s="230"/>
      <c r="D373" s="231" t="s">
        <v>153</v>
      </c>
      <c r="E373" s="232" t="s">
        <v>1</v>
      </c>
      <c r="F373" s="233" t="s">
        <v>213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153</v>
      </c>
      <c r="AU373" s="239" t="s">
        <v>151</v>
      </c>
      <c r="AV373" s="13" t="s">
        <v>81</v>
      </c>
      <c r="AW373" s="13" t="s">
        <v>30</v>
      </c>
      <c r="AX373" s="13" t="s">
        <v>73</v>
      </c>
      <c r="AY373" s="239" t="s">
        <v>143</v>
      </c>
    </row>
    <row r="374" s="14" customFormat="1">
      <c r="A374" s="14"/>
      <c r="B374" s="240"/>
      <c r="C374" s="241"/>
      <c r="D374" s="231" t="s">
        <v>153</v>
      </c>
      <c r="E374" s="242" t="s">
        <v>1</v>
      </c>
      <c r="F374" s="243" t="s">
        <v>214</v>
      </c>
      <c r="G374" s="241"/>
      <c r="H374" s="244">
        <v>1.006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153</v>
      </c>
      <c r="AU374" s="250" t="s">
        <v>151</v>
      </c>
      <c r="AV374" s="14" t="s">
        <v>151</v>
      </c>
      <c r="AW374" s="14" t="s">
        <v>30</v>
      </c>
      <c r="AX374" s="14" t="s">
        <v>73</v>
      </c>
      <c r="AY374" s="250" t="s">
        <v>143</v>
      </c>
    </row>
    <row r="375" s="13" customFormat="1">
      <c r="A375" s="13"/>
      <c r="B375" s="229"/>
      <c r="C375" s="230"/>
      <c r="D375" s="231" t="s">
        <v>153</v>
      </c>
      <c r="E375" s="232" t="s">
        <v>1</v>
      </c>
      <c r="F375" s="233" t="s">
        <v>215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153</v>
      </c>
      <c r="AU375" s="239" t="s">
        <v>151</v>
      </c>
      <c r="AV375" s="13" t="s">
        <v>81</v>
      </c>
      <c r="AW375" s="13" t="s">
        <v>30</v>
      </c>
      <c r="AX375" s="13" t="s">
        <v>73</v>
      </c>
      <c r="AY375" s="239" t="s">
        <v>143</v>
      </c>
    </row>
    <row r="376" s="14" customFormat="1">
      <c r="A376" s="14"/>
      <c r="B376" s="240"/>
      <c r="C376" s="241"/>
      <c r="D376" s="231" t="s">
        <v>153</v>
      </c>
      <c r="E376" s="242" t="s">
        <v>1</v>
      </c>
      <c r="F376" s="243" t="s">
        <v>216</v>
      </c>
      <c r="G376" s="241"/>
      <c r="H376" s="244">
        <v>22.539999999999999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153</v>
      </c>
      <c r="AU376" s="250" t="s">
        <v>151</v>
      </c>
      <c r="AV376" s="14" t="s">
        <v>151</v>
      </c>
      <c r="AW376" s="14" t="s">
        <v>30</v>
      </c>
      <c r="AX376" s="14" t="s">
        <v>73</v>
      </c>
      <c r="AY376" s="250" t="s">
        <v>143</v>
      </c>
    </row>
    <row r="377" s="15" customFormat="1">
      <c r="A377" s="15"/>
      <c r="B377" s="251"/>
      <c r="C377" s="252"/>
      <c r="D377" s="231" t="s">
        <v>153</v>
      </c>
      <c r="E377" s="253" t="s">
        <v>1</v>
      </c>
      <c r="F377" s="254" t="s">
        <v>163</v>
      </c>
      <c r="G377" s="252"/>
      <c r="H377" s="255">
        <v>79.378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1" t="s">
        <v>153</v>
      </c>
      <c r="AU377" s="261" t="s">
        <v>151</v>
      </c>
      <c r="AV377" s="15" t="s">
        <v>150</v>
      </c>
      <c r="AW377" s="15" t="s">
        <v>30</v>
      </c>
      <c r="AX377" s="15" t="s">
        <v>81</v>
      </c>
      <c r="AY377" s="261" t="s">
        <v>143</v>
      </c>
    </row>
    <row r="378" s="2" customFormat="1" ht="16.5" customHeight="1">
      <c r="A378" s="38"/>
      <c r="B378" s="39"/>
      <c r="C378" s="215" t="s">
        <v>326</v>
      </c>
      <c r="D378" s="215" t="s">
        <v>146</v>
      </c>
      <c r="E378" s="216" t="s">
        <v>327</v>
      </c>
      <c r="F378" s="217" t="s">
        <v>328</v>
      </c>
      <c r="G378" s="218" t="s">
        <v>185</v>
      </c>
      <c r="H378" s="219">
        <v>4500</v>
      </c>
      <c r="I378" s="220"/>
      <c r="J378" s="221">
        <f>ROUND(I378*H378,2)</f>
        <v>0</v>
      </c>
      <c r="K378" s="222"/>
      <c r="L378" s="44"/>
      <c r="M378" s="223" t="s">
        <v>1</v>
      </c>
      <c r="N378" s="224" t="s">
        <v>39</v>
      </c>
      <c r="O378" s="91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7" t="s">
        <v>150</v>
      </c>
      <c r="AT378" s="227" t="s">
        <v>146</v>
      </c>
      <c r="AU378" s="227" t="s">
        <v>151</v>
      </c>
      <c r="AY378" s="17" t="s">
        <v>143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151</v>
      </c>
      <c r="BK378" s="228">
        <f>ROUND(I378*H378,2)</f>
        <v>0</v>
      </c>
      <c r="BL378" s="17" t="s">
        <v>150</v>
      </c>
      <c r="BM378" s="227" t="s">
        <v>329</v>
      </c>
    </row>
    <row r="379" s="13" customFormat="1">
      <c r="A379" s="13"/>
      <c r="B379" s="229"/>
      <c r="C379" s="230"/>
      <c r="D379" s="231" t="s">
        <v>153</v>
      </c>
      <c r="E379" s="232" t="s">
        <v>1</v>
      </c>
      <c r="F379" s="233" t="s">
        <v>330</v>
      </c>
      <c r="G379" s="230"/>
      <c r="H379" s="232" t="s">
        <v>1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153</v>
      </c>
      <c r="AU379" s="239" t="s">
        <v>151</v>
      </c>
      <c r="AV379" s="13" t="s">
        <v>81</v>
      </c>
      <c r="AW379" s="13" t="s">
        <v>30</v>
      </c>
      <c r="AX379" s="13" t="s">
        <v>73</v>
      </c>
      <c r="AY379" s="239" t="s">
        <v>143</v>
      </c>
    </row>
    <row r="380" s="14" customFormat="1">
      <c r="A380" s="14"/>
      <c r="B380" s="240"/>
      <c r="C380" s="241"/>
      <c r="D380" s="231" t="s">
        <v>153</v>
      </c>
      <c r="E380" s="242" t="s">
        <v>1</v>
      </c>
      <c r="F380" s="243" t="s">
        <v>331</v>
      </c>
      <c r="G380" s="241"/>
      <c r="H380" s="244">
        <v>4500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153</v>
      </c>
      <c r="AU380" s="250" t="s">
        <v>151</v>
      </c>
      <c r="AV380" s="14" t="s">
        <v>151</v>
      </c>
      <c r="AW380" s="14" t="s">
        <v>30</v>
      </c>
      <c r="AX380" s="14" t="s">
        <v>81</v>
      </c>
      <c r="AY380" s="250" t="s">
        <v>143</v>
      </c>
    </row>
    <row r="381" s="2" customFormat="1" ht="21.75" customHeight="1">
      <c r="A381" s="38"/>
      <c r="B381" s="39"/>
      <c r="C381" s="215" t="s">
        <v>332</v>
      </c>
      <c r="D381" s="215" t="s">
        <v>146</v>
      </c>
      <c r="E381" s="216" t="s">
        <v>333</v>
      </c>
      <c r="F381" s="217" t="s">
        <v>334</v>
      </c>
      <c r="G381" s="218" t="s">
        <v>185</v>
      </c>
      <c r="H381" s="219">
        <v>6.9189999999999996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0.26100000000000001</v>
      </c>
      <c r="T381" s="226">
        <f>S381*H381</f>
        <v>1.8058589999999999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150</v>
      </c>
      <c r="AT381" s="227" t="s">
        <v>146</v>
      </c>
      <c r="AU381" s="227" t="s">
        <v>151</v>
      </c>
      <c r="AY381" s="17" t="s">
        <v>143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151</v>
      </c>
      <c r="BK381" s="228">
        <f>ROUND(I381*H381,2)</f>
        <v>0</v>
      </c>
      <c r="BL381" s="17" t="s">
        <v>150</v>
      </c>
      <c r="BM381" s="227" t="s">
        <v>335</v>
      </c>
    </row>
    <row r="382" s="13" customFormat="1">
      <c r="A382" s="13"/>
      <c r="B382" s="229"/>
      <c r="C382" s="230"/>
      <c r="D382" s="231" t="s">
        <v>153</v>
      </c>
      <c r="E382" s="232" t="s">
        <v>1</v>
      </c>
      <c r="F382" s="233" t="s">
        <v>211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153</v>
      </c>
      <c r="AU382" s="239" t="s">
        <v>151</v>
      </c>
      <c r="AV382" s="13" t="s">
        <v>81</v>
      </c>
      <c r="AW382" s="13" t="s">
        <v>30</v>
      </c>
      <c r="AX382" s="13" t="s">
        <v>73</v>
      </c>
      <c r="AY382" s="239" t="s">
        <v>143</v>
      </c>
    </row>
    <row r="383" s="14" customFormat="1">
      <c r="A383" s="14"/>
      <c r="B383" s="240"/>
      <c r="C383" s="241"/>
      <c r="D383" s="231" t="s">
        <v>153</v>
      </c>
      <c r="E383" s="242" t="s">
        <v>1</v>
      </c>
      <c r="F383" s="243" t="s">
        <v>336</v>
      </c>
      <c r="G383" s="241"/>
      <c r="H383" s="244">
        <v>6.9189999999999996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153</v>
      </c>
      <c r="AU383" s="250" t="s">
        <v>151</v>
      </c>
      <c r="AV383" s="14" t="s">
        <v>151</v>
      </c>
      <c r="AW383" s="14" t="s">
        <v>30</v>
      </c>
      <c r="AX383" s="14" t="s">
        <v>81</v>
      </c>
      <c r="AY383" s="250" t="s">
        <v>143</v>
      </c>
    </row>
    <row r="384" s="2" customFormat="1" ht="37.8" customHeight="1">
      <c r="A384" s="38"/>
      <c r="B384" s="39"/>
      <c r="C384" s="215" t="s">
        <v>337</v>
      </c>
      <c r="D384" s="215" t="s">
        <v>146</v>
      </c>
      <c r="E384" s="216" t="s">
        <v>338</v>
      </c>
      <c r="F384" s="217" t="s">
        <v>339</v>
      </c>
      <c r="G384" s="218" t="s">
        <v>157</v>
      </c>
      <c r="H384" s="219">
        <v>0.58699999999999997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2.2000000000000002</v>
      </c>
      <c r="T384" s="226">
        <f>S384*H384</f>
        <v>1.2914000000000001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150</v>
      </c>
      <c r="AT384" s="227" t="s">
        <v>146</v>
      </c>
      <c r="AU384" s="227" t="s">
        <v>151</v>
      </c>
      <c r="AY384" s="17" t="s">
        <v>143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151</v>
      </c>
      <c r="BK384" s="228">
        <f>ROUND(I384*H384,2)</f>
        <v>0</v>
      </c>
      <c r="BL384" s="17" t="s">
        <v>150</v>
      </c>
      <c r="BM384" s="227" t="s">
        <v>340</v>
      </c>
    </row>
    <row r="385" s="13" customFormat="1">
      <c r="A385" s="13"/>
      <c r="B385" s="229"/>
      <c r="C385" s="230"/>
      <c r="D385" s="231" t="s">
        <v>153</v>
      </c>
      <c r="E385" s="232" t="s">
        <v>1</v>
      </c>
      <c r="F385" s="233" t="s">
        <v>211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153</v>
      </c>
      <c r="AU385" s="239" t="s">
        <v>151</v>
      </c>
      <c r="AV385" s="13" t="s">
        <v>81</v>
      </c>
      <c r="AW385" s="13" t="s">
        <v>30</v>
      </c>
      <c r="AX385" s="13" t="s">
        <v>73</v>
      </c>
      <c r="AY385" s="239" t="s">
        <v>143</v>
      </c>
    </row>
    <row r="386" s="14" customFormat="1">
      <c r="A386" s="14"/>
      <c r="B386" s="240"/>
      <c r="C386" s="241"/>
      <c r="D386" s="231" t="s">
        <v>153</v>
      </c>
      <c r="E386" s="242" t="s">
        <v>1</v>
      </c>
      <c r="F386" s="243" t="s">
        <v>301</v>
      </c>
      <c r="G386" s="241"/>
      <c r="H386" s="244">
        <v>0.58699999999999997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153</v>
      </c>
      <c r="AU386" s="250" t="s">
        <v>151</v>
      </c>
      <c r="AV386" s="14" t="s">
        <v>151</v>
      </c>
      <c r="AW386" s="14" t="s">
        <v>30</v>
      </c>
      <c r="AX386" s="14" t="s">
        <v>81</v>
      </c>
      <c r="AY386" s="250" t="s">
        <v>143</v>
      </c>
    </row>
    <row r="387" s="2" customFormat="1" ht="21.75" customHeight="1">
      <c r="A387" s="38"/>
      <c r="B387" s="39"/>
      <c r="C387" s="215" t="s">
        <v>341</v>
      </c>
      <c r="D387" s="215" t="s">
        <v>146</v>
      </c>
      <c r="E387" s="216" t="s">
        <v>342</v>
      </c>
      <c r="F387" s="217" t="s">
        <v>343</v>
      </c>
      <c r="G387" s="218" t="s">
        <v>185</v>
      </c>
      <c r="H387" s="219">
        <v>1.006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150</v>
      </c>
      <c r="AT387" s="227" t="s">
        <v>146</v>
      </c>
      <c r="AU387" s="227" t="s">
        <v>151</v>
      </c>
      <c r="AY387" s="17" t="s">
        <v>143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151</v>
      </c>
      <c r="BK387" s="228">
        <f>ROUND(I387*H387,2)</f>
        <v>0</v>
      </c>
      <c r="BL387" s="17" t="s">
        <v>150</v>
      </c>
      <c r="BM387" s="227" t="s">
        <v>344</v>
      </c>
    </row>
    <row r="388" s="13" customFormat="1">
      <c r="A388" s="13"/>
      <c r="B388" s="229"/>
      <c r="C388" s="230"/>
      <c r="D388" s="231" t="s">
        <v>153</v>
      </c>
      <c r="E388" s="232" t="s">
        <v>1</v>
      </c>
      <c r="F388" s="233" t="s">
        <v>213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153</v>
      </c>
      <c r="AU388" s="239" t="s">
        <v>151</v>
      </c>
      <c r="AV388" s="13" t="s">
        <v>81</v>
      </c>
      <c r="AW388" s="13" t="s">
        <v>30</v>
      </c>
      <c r="AX388" s="13" t="s">
        <v>73</v>
      </c>
      <c r="AY388" s="239" t="s">
        <v>143</v>
      </c>
    </row>
    <row r="389" s="14" customFormat="1">
      <c r="A389" s="14"/>
      <c r="B389" s="240"/>
      <c r="C389" s="241"/>
      <c r="D389" s="231" t="s">
        <v>153</v>
      </c>
      <c r="E389" s="242" t="s">
        <v>1</v>
      </c>
      <c r="F389" s="243" t="s">
        <v>214</v>
      </c>
      <c r="G389" s="241"/>
      <c r="H389" s="244">
        <v>1.006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153</v>
      </c>
      <c r="AU389" s="250" t="s">
        <v>151</v>
      </c>
      <c r="AV389" s="14" t="s">
        <v>151</v>
      </c>
      <c r="AW389" s="14" t="s">
        <v>30</v>
      </c>
      <c r="AX389" s="14" t="s">
        <v>81</v>
      </c>
      <c r="AY389" s="250" t="s">
        <v>143</v>
      </c>
    </row>
    <row r="390" s="2" customFormat="1" ht="24.15" customHeight="1">
      <c r="A390" s="38"/>
      <c r="B390" s="39"/>
      <c r="C390" s="215" t="s">
        <v>345</v>
      </c>
      <c r="D390" s="215" t="s">
        <v>146</v>
      </c>
      <c r="E390" s="216" t="s">
        <v>346</v>
      </c>
      <c r="F390" s="217" t="s">
        <v>347</v>
      </c>
      <c r="G390" s="218" t="s">
        <v>185</v>
      </c>
      <c r="H390" s="219">
        <v>1.006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</v>
      </c>
      <c r="R390" s="225">
        <f>Q390*H390</f>
        <v>0</v>
      </c>
      <c r="S390" s="225">
        <v>0</v>
      </c>
      <c r="T390" s="22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150</v>
      </c>
      <c r="AT390" s="227" t="s">
        <v>146</v>
      </c>
      <c r="AU390" s="227" t="s">
        <v>151</v>
      </c>
      <c r="AY390" s="17" t="s">
        <v>143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151</v>
      </c>
      <c r="BK390" s="228">
        <f>ROUND(I390*H390,2)</f>
        <v>0</v>
      </c>
      <c r="BL390" s="17" t="s">
        <v>150</v>
      </c>
      <c r="BM390" s="227" t="s">
        <v>348</v>
      </c>
    </row>
    <row r="391" s="2" customFormat="1" ht="24.15" customHeight="1">
      <c r="A391" s="38"/>
      <c r="B391" s="39"/>
      <c r="C391" s="215" t="s">
        <v>349</v>
      </c>
      <c r="D391" s="215" t="s">
        <v>146</v>
      </c>
      <c r="E391" s="216" t="s">
        <v>350</v>
      </c>
      <c r="F391" s="217" t="s">
        <v>351</v>
      </c>
      <c r="G391" s="218" t="s">
        <v>185</v>
      </c>
      <c r="H391" s="219">
        <v>7.335</v>
      </c>
      <c r="I391" s="220"/>
      <c r="J391" s="221">
        <f>ROUND(I391*H391,2)</f>
        <v>0</v>
      </c>
      <c r="K391" s="222"/>
      <c r="L391" s="44"/>
      <c r="M391" s="223" t="s">
        <v>1</v>
      </c>
      <c r="N391" s="224" t="s">
        <v>39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0.057000000000000002</v>
      </c>
      <c r="T391" s="226">
        <f>S391*H391</f>
        <v>0.41809499999999999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150</v>
      </c>
      <c r="AT391" s="227" t="s">
        <v>146</v>
      </c>
      <c r="AU391" s="227" t="s">
        <v>151</v>
      </c>
      <c r="AY391" s="17" t="s">
        <v>143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151</v>
      </c>
      <c r="BK391" s="228">
        <f>ROUND(I391*H391,2)</f>
        <v>0</v>
      </c>
      <c r="BL391" s="17" t="s">
        <v>150</v>
      </c>
      <c r="BM391" s="227" t="s">
        <v>352</v>
      </c>
    </row>
    <row r="392" s="13" customFormat="1">
      <c r="A392" s="13"/>
      <c r="B392" s="229"/>
      <c r="C392" s="230"/>
      <c r="D392" s="231" t="s">
        <v>153</v>
      </c>
      <c r="E392" s="232" t="s">
        <v>1</v>
      </c>
      <c r="F392" s="233" t="s">
        <v>211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153</v>
      </c>
      <c r="AU392" s="239" t="s">
        <v>151</v>
      </c>
      <c r="AV392" s="13" t="s">
        <v>81</v>
      </c>
      <c r="AW392" s="13" t="s">
        <v>30</v>
      </c>
      <c r="AX392" s="13" t="s">
        <v>73</v>
      </c>
      <c r="AY392" s="239" t="s">
        <v>143</v>
      </c>
    </row>
    <row r="393" s="14" customFormat="1">
      <c r="A393" s="14"/>
      <c r="B393" s="240"/>
      <c r="C393" s="241"/>
      <c r="D393" s="231" t="s">
        <v>153</v>
      </c>
      <c r="E393" s="242" t="s">
        <v>1</v>
      </c>
      <c r="F393" s="243" t="s">
        <v>212</v>
      </c>
      <c r="G393" s="241"/>
      <c r="H393" s="244">
        <v>7.335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153</v>
      </c>
      <c r="AU393" s="250" t="s">
        <v>151</v>
      </c>
      <c r="AV393" s="14" t="s">
        <v>151</v>
      </c>
      <c r="AW393" s="14" t="s">
        <v>30</v>
      </c>
      <c r="AX393" s="14" t="s">
        <v>81</v>
      </c>
      <c r="AY393" s="250" t="s">
        <v>143</v>
      </c>
    </row>
    <row r="394" s="2" customFormat="1" ht="24.15" customHeight="1">
      <c r="A394" s="38"/>
      <c r="B394" s="39"/>
      <c r="C394" s="215" t="s">
        <v>353</v>
      </c>
      <c r="D394" s="215" t="s">
        <v>146</v>
      </c>
      <c r="E394" s="216" t="s">
        <v>354</v>
      </c>
      <c r="F394" s="217" t="s">
        <v>355</v>
      </c>
      <c r="G394" s="218" t="s">
        <v>157</v>
      </c>
      <c r="H394" s="219">
        <v>2.4950000000000001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39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1.3999999999999999</v>
      </c>
      <c r="T394" s="226">
        <f>S394*H394</f>
        <v>3.4929999999999999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150</v>
      </c>
      <c r="AT394" s="227" t="s">
        <v>146</v>
      </c>
      <c r="AU394" s="227" t="s">
        <v>151</v>
      </c>
      <c r="AY394" s="17" t="s">
        <v>143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151</v>
      </c>
      <c r="BK394" s="228">
        <f>ROUND(I394*H394,2)</f>
        <v>0</v>
      </c>
      <c r="BL394" s="17" t="s">
        <v>150</v>
      </c>
      <c r="BM394" s="227" t="s">
        <v>356</v>
      </c>
    </row>
    <row r="395" s="13" customFormat="1">
      <c r="A395" s="13"/>
      <c r="B395" s="229"/>
      <c r="C395" s="230"/>
      <c r="D395" s="231" t="s">
        <v>153</v>
      </c>
      <c r="E395" s="232" t="s">
        <v>1</v>
      </c>
      <c r="F395" s="233" t="s">
        <v>211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153</v>
      </c>
      <c r="AU395" s="239" t="s">
        <v>151</v>
      </c>
      <c r="AV395" s="13" t="s">
        <v>81</v>
      </c>
      <c r="AW395" s="13" t="s">
        <v>30</v>
      </c>
      <c r="AX395" s="13" t="s">
        <v>73</v>
      </c>
      <c r="AY395" s="239" t="s">
        <v>143</v>
      </c>
    </row>
    <row r="396" s="14" customFormat="1">
      <c r="A396" s="14"/>
      <c r="B396" s="240"/>
      <c r="C396" s="241"/>
      <c r="D396" s="231" t="s">
        <v>153</v>
      </c>
      <c r="E396" s="242" t="s">
        <v>1</v>
      </c>
      <c r="F396" s="243" t="s">
        <v>357</v>
      </c>
      <c r="G396" s="241"/>
      <c r="H396" s="244">
        <v>1.1000000000000001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153</v>
      </c>
      <c r="AU396" s="250" t="s">
        <v>151</v>
      </c>
      <c r="AV396" s="14" t="s">
        <v>151</v>
      </c>
      <c r="AW396" s="14" t="s">
        <v>30</v>
      </c>
      <c r="AX396" s="14" t="s">
        <v>73</v>
      </c>
      <c r="AY396" s="250" t="s">
        <v>143</v>
      </c>
    </row>
    <row r="397" s="13" customFormat="1">
      <c r="A397" s="13"/>
      <c r="B397" s="229"/>
      <c r="C397" s="230"/>
      <c r="D397" s="231" t="s">
        <v>153</v>
      </c>
      <c r="E397" s="232" t="s">
        <v>1</v>
      </c>
      <c r="F397" s="233" t="s">
        <v>205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153</v>
      </c>
      <c r="AU397" s="239" t="s">
        <v>151</v>
      </c>
      <c r="AV397" s="13" t="s">
        <v>81</v>
      </c>
      <c r="AW397" s="13" t="s">
        <v>30</v>
      </c>
      <c r="AX397" s="13" t="s">
        <v>73</v>
      </c>
      <c r="AY397" s="239" t="s">
        <v>143</v>
      </c>
    </row>
    <row r="398" s="14" customFormat="1">
      <c r="A398" s="14"/>
      <c r="B398" s="240"/>
      <c r="C398" s="241"/>
      <c r="D398" s="231" t="s">
        <v>153</v>
      </c>
      <c r="E398" s="242" t="s">
        <v>1</v>
      </c>
      <c r="F398" s="243" t="s">
        <v>358</v>
      </c>
      <c r="G398" s="241"/>
      <c r="H398" s="244">
        <v>0.35699999999999998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153</v>
      </c>
      <c r="AU398" s="250" t="s">
        <v>151</v>
      </c>
      <c r="AV398" s="14" t="s">
        <v>151</v>
      </c>
      <c r="AW398" s="14" t="s">
        <v>30</v>
      </c>
      <c r="AX398" s="14" t="s">
        <v>73</v>
      </c>
      <c r="AY398" s="250" t="s">
        <v>143</v>
      </c>
    </row>
    <row r="399" s="13" customFormat="1">
      <c r="A399" s="13"/>
      <c r="B399" s="229"/>
      <c r="C399" s="230"/>
      <c r="D399" s="231" t="s">
        <v>153</v>
      </c>
      <c r="E399" s="232" t="s">
        <v>1</v>
      </c>
      <c r="F399" s="233" t="s">
        <v>207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153</v>
      </c>
      <c r="AU399" s="239" t="s">
        <v>151</v>
      </c>
      <c r="AV399" s="13" t="s">
        <v>81</v>
      </c>
      <c r="AW399" s="13" t="s">
        <v>30</v>
      </c>
      <c r="AX399" s="13" t="s">
        <v>73</v>
      </c>
      <c r="AY399" s="239" t="s">
        <v>143</v>
      </c>
    </row>
    <row r="400" s="14" customFormat="1">
      <c r="A400" s="14"/>
      <c r="B400" s="240"/>
      <c r="C400" s="241"/>
      <c r="D400" s="231" t="s">
        <v>153</v>
      </c>
      <c r="E400" s="242" t="s">
        <v>1</v>
      </c>
      <c r="F400" s="243" t="s">
        <v>359</v>
      </c>
      <c r="G400" s="241"/>
      <c r="H400" s="244">
        <v>0.29599999999999999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153</v>
      </c>
      <c r="AU400" s="250" t="s">
        <v>151</v>
      </c>
      <c r="AV400" s="14" t="s">
        <v>151</v>
      </c>
      <c r="AW400" s="14" t="s">
        <v>30</v>
      </c>
      <c r="AX400" s="14" t="s">
        <v>73</v>
      </c>
      <c r="AY400" s="250" t="s">
        <v>143</v>
      </c>
    </row>
    <row r="401" s="13" customFormat="1">
      <c r="A401" s="13"/>
      <c r="B401" s="229"/>
      <c r="C401" s="230"/>
      <c r="D401" s="231" t="s">
        <v>153</v>
      </c>
      <c r="E401" s="232" t="s">
        <v>1</v>
      </c>
      <c r="F401" s="233" t="s">
        <v>215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153</v>
      </c>
      <c r="AU401" s="239" t="s">
        <v>151</v>
      </c>
      <c r="AV401" s="13" t="s">
        <v>81</v>
      </c>
      <c r="AW401" s="13" t="s">
        <v>30</v>
      </c>
      <c r="AX401" s="13" t="s">
        <v>73</v>
      </c>
      <c r="AY401" s="239" t="s">
        <v>143</v>
      </c>
    </row>
    <row r="402" s="14" customFormat="1">
      <c r="A402" s="14"/>
      <c r="B402" s="240"/>
      <c r="C402" s="241"/>
      <c r="D402" s="231" t="s">
        <v>153</v>
      </c>
      <c r="E402" s="242" t="s">
        <v>1</v>
      </c>
      <c r="F402" s="243" t="s">
        <v>360</v>
      </c>
      <c r="G402" s="241"/>
      <c r="H402" s="244">
        <v>0.45100000000000001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153</v>
      </c>
      <c r="AU402" s="250" t="s">
        <v>151</v>
      </c>
      <c r="AV402" s="14" t="s">
        <v>151</v>
      </c>
      <c r="AW402" s="14" t="s">
        <v>30</v>
      </c>
      <c r="AX402" s="14" t="s">
        <v>73</v>
      </c>
      <c r="AY402" s="250" t="s">
        <v>143</v>
      </c>
    </row>
    <row r="403" s="13" customFormat="1">
      <c r="A403" s="13"/>
      <c r="B403" s="229"/>
      <c r="C403" s="230"/>
      <c r="D403" s="231" t="s">
        <v>153</v>
      </c>
      <c r="E403" s="232" t="s">
        <v>1</v>
      </c>
      <c r="F403" s="233" t="s">
        <v>203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153</v>
      </c>
      <c r="AU403" s="239" t="s">
        <v>151</v>
      </c>
      <c r="AV403" s="13" t="s">
        <v>81</v>
      </c>
      <c r="AW403" s="13" t="s">
        <v>30</v>
      </c>
      <c r="AX403" s="13" t="s">
        <v>73</v>
      </c>
      <c r="AY403" s="239" t="s">
        <v>143</v>
      </c>
    </row>
    <row r="404" s="14" customFormat="1">
      <c r="A404" s="14"/>
      <c r="B404" s="240"/>
      <c r="C404" s="241"/>
      <c r="D404" s="231" t="s">
        <v>153</v>
      </c>
      <c r="E404" s="242" t="s">
        <v>1</v>
      </c>
      <c r="F404" s="243" t="s">
        <v>361</v>
      </c>
      <c r="G404" s="241"/>
      <c r="H404" s="244">
        <v>0.29099999999999998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153</v>
      </c>
      <c r="AU404" s="250" t="s">
        <v>151</v>
      </c>
      <c r="AV404" s="14" t="s">
        <v>151</v>
      </c>
      <c r="AW404" s="14" t="s">
        <v>30</v>
      </c>
      <c r="AX404" s="14" t="s">
        <v>73</v>
      </c>
      <c r="AY404" s="250" t="s">
        <v>143</v>
      </c>
    </row>
    <row r="405" s="15" customFormat="1">
      <c r="A405" s="15"/>
      <c r="B405" s="251"/>
      <c r="C405" s="252"/>
      <c r="D405" s="231" t="s">
        <v>153</v>
      </c>
      <c r="E405" s="253" t="s">
        <v>1</v>
      </c>
      <c r="F405" s="254" t="s">
        <v>163</v>
      </c>
      <c r="G405" s="252"/>
      <c r="H405" s="255">
        <v>2.4950000000000001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1" t="s">
        <v>153</v>
      </c>
      <c r="AU405" s="261" t="s">
        <v>151</v>
      </c>
      <c r="AV405" s="15" t="s">
        <v>150</v>
      </c>
      <c r="AW405" s="15" t="s">
        <v>30</v>
      </c>
      <c r="AX405" s="15" t="s">
        <v>81</v>
      </c>
      <c r="AY405" s="261" t="s">
        <v>143</v>
      </c>
    </row>
    <row r="406" s="2" customFormat="1" ht="24.15" customHeight="1">
      <c r="A406" s="38"/>
      <c r="B406" s="39"/>
      <c r="C406" s="215" t="s">
        <v>362</v>
      </c>
      <c r="D406" s="215" t="s">
        <v>146</v>
      </c>
      <c r="E406" s="216" t="s">
        <v>363</v>
      </c>
      <c r="F406" s="217" t="s">
        <v>364</v>
      </c>
      <c r="G406" s="218" t="s">
        <v>185</v>
      </c>
      <c r="H406" s="219">
        <v>1.8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39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0.048000000000000001</v>
      </c>
      <c r="T406" s="226">
        <f>S406*H406</f>
        <v>0.086400000000000005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150</v>
      </c>
      <c r="AT406" s="227" t="s">
        <v>146</v>
      </c>
      <c r="AU406" s="227" t="s">
        <v>151</v>
      </c>
      <c r="AY406" s="17" t="s">
        <v>143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151</v>
      </c>
      <c r="BK406" s="228">
        <f>ROUND(I406*H406,2)</f>
        <v>0</v>
      </c>
      <c r="BL406" s="17" t="s">
        <v>150</v>
      </c>
      <c r="BM406" s="227" t="s">
        <v>365</v>
      </c>
    </row>
    <row r="407" s="13" customFormat="1">
      <c r="A407" s="13"/>
      <c r="B407" s="229"/>
      <c r="C407" s="230"/>
      <c r="D407" s="231" t="s">
        <v>153</v>
      </c>
      <c r="E407" s="232" t="s">
        <v>1</v>
      </c>
      <c r="F407" s="233" t="s">
        <v>366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153</v>
      </c>
      <c r="AU407" s="239" t="s">
        <v>151</v>
      </c>
      <c r="AV407" s="13" t="s">
        <v>81</v>
      </c>
      <c r="AW407" s="13" t="s">
        <v>30</v>
      </c>
      <c r="AX407" s="13" t="s">
        <v>73</v>
      </c>
      <c r="AY407" s="239" t="s">
        <v>143</v>
      </c>
    </row>
    <row r="408" s="14" customFormat="1">
      <c r="A408" s="14"/>
      <c r="B408" s="240"/>
      <c r="C408" s="241"/>
      <c r="D408" s="231" t="s">
        <v>153</v>
      </c>
      <c r="E408" s="242" t="s">
        <v>1</v>
      </c>
      <c r="F408" s="243" t="s">
        <v>367</v>
      </c>
      <c r="G408" s="241"/>
      <c r="H408" s="244">
        <v>1.8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153</v>
      </c>
      <c r="AU408" s="250" t="s">
        <v>151</v>
      </c>
      <c r="AV408" s="14" t="s">
        <v>151</v>
      </c>
      <c r="AW408" s="14" t="s">
        <v>30</v>
      </c>
      <c r="AX408" s="14" t="s">
        <v>81</v>
      </c>
      <c r="AY408" s="250" t="s">
        <v>143</v>
      </c>
    </row>
    <row r="409" s="2" customFormat="1" ht="21.75" customHeight="1">
      <c r="A409" s="38"/>
      <c r="B409" s="39"/>
      <c r="C409" s="215" t="s">
        <v>368</v>
      </c>
      <c r="D409" s="215" t="s">
        <v>146</v>
      </c>
      <c r="E409" s="216" t="s">
        <v>369</v>
      </c>
      <c r="F409" s="217" t="s">
        <v>370</v>
      </c>
      <c r="G409" s="218" t="s">
        <v>185</v>
      </c>
      <c r="H409" s="219">
        <v>5.8300000000000001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39</v>
      </c>
      <c r="O409" s="91"/>
      <c r="P409" s="225">
        <f>O409*H409</f>
        <v>0</v>
      </c>
      <c r="Q409" s="225">
        <v>0</v>
      </c>
      <c r="R409" s="225">
        <f>Q409*H409</f>
        <v>0</v>
      </c>
      <c r="S409" s="225">
        <v>0.087999999999999995</v>
      </c>
      <c r="T409" s="226">
        <f>S409*H409</f>
        <v>0.51303999999999994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150</v>
      </c>
      <c r="AT409" s="227" t="s">
        <v>146</v>
      </c>
      <c r="AU409" s="227" t="s">
        <v>151</v>
      </c>
      <c r="AY409" s="17" t="s">
        <v>143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151</v>
      </c>
      <c r="BK409" s="228">
        <f>ROUND(I409*H409,2)</f>
        <v>0</v>
      </c>
      <c r="BL409" s="17" t="s">
        <v>150</v>
      </c>
      <c r="BM409" s="227" t="s">
        <v>371</v>
      </c>
    </row>
    <row r="410" s="13" customFormat="1">
      <c r="A410" s="13"/>
      <c r="B410" s="229"/>
      <c r="C410" s="230"/>
      <c r="D410" s="231" t="s">
        <v>153</v>
      </c>
      <c r="E410" s="232" t="s">
        <v>1</v>
      </c>
      <c r="F410" s="233" t="s">
        <v>211</v>
      </c>
      <c r="G410" s="230"/>
      <c r="H410" s="232" t="s">
        <v>1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153</v>
      </c>
      <c r="AU410" s="239" t="s">
        <v>151</v>
      </c>
      <c r="AV410" s="13" t="s">
        <v>81</v>
      </c>
      <c r="AW410" s="13" t="s">
        <v>30</v>
      </c>
      <c r="AX410" s="13" t="s">
        <v>73</v>
      </c>
      <c r="AY410" s="239" t="s">
        <v>143</v>
      </c>
    </row>
    <row r="411" s="14" customFormat="1">
      <c r="A411" s="14"/>
      <c r="B411" s="240"/>
      <c r="C411" s="241"/>
      <c r="D411" s="231" t="s">
        <v>153</v>
      </c>
      <c r="E411" s="242" t="s">
        <v>1</v>
      </c>
      <c r="F411" s="243" t="s">
        <v>372</v>
      </c>
      <c r="G411" s="241"/>
      <c r="H411" s="244">
        <v>3.96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153</v>
      </c>
      <c r="AU411" s="250" t="s">
        <v>151</v>
      </c>
      <c r="AV411" s="14" t="s">
        <v>151</v>
      </c>
      <c r="AW411" s="14" t="s">
        <v>30</v>
      </c>
      <c r="AX411" s="14" t="s">
        <v>73</v>
      </c>
      <c r="AY411" s="250" t="s">
        <v>143</v>
      </c>
    </row>
    <row r="412" s="13" customFormat="1">
      <c r="A412" s="13"/>
      <c r="B412" s="229"/>
      <c r="C412" s="230"/>
      <c r="D412" s="231" t="s">
        <v>153</v>
      </c>
      <c r="E412" s="232" t="s">
        <v>1</v>
      </c>
      <c r="F412" s="233" t="s">
        <v>209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153</v>
      </c>
      <c r="AU412" s="239" t="s">
        <v>151</v>
      </c>
      <c r="AV412" s="13" t="s">
        <v>81</v>
      </c>
      <c r="AW412" s="13" t="s">
        <v>30</v>
      </c>
      <c r="AX412" s="13" t="s">
        <v>73</v>
      </c>
      <c r="AY412" s="239" t="s">
        <v>143</v>
      </c>
    </row>
    <row r="413" s="14" customFormat="1">
      <c r="A413" s="14"/>
      <c r="B413" s="240"/>
      <c r="C413" s="241"/>
      <c r="D413" s="231" t="s">
        <v>153</v>
      </c>
      <c r="E413" s="242" t="s">
        <v>1</v>
      </c>
      <c r="F413" s="243" t="s">
        <v>373</v>
      </c>
      <c r="G413" s="241"/>
      <c r="H413" s="244">
        <v>1.8700000000000001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153</v>
      </c>
      <c r="AU413" s="250" t="s">
        <v>151</v>
      </c>
      <c r="AV413" s="14" t="s">
        <v>151</v>
      </c>
      <c r="AW413" s="14" t="s">
        <v>30</v>
      </c>
      <c r="AX413" s="14" t="s">
        <v>73</v>
      </c>
      <c r="AY413" s="250" t="s">
        <v>143</v>
      </c>
    </row>
    <row r="414" s="15" customFormat="1">
      <c r="A414" s="15"/>
      <c r="B414" s="251"/>
      <c r="C414" s="252"/>
      <c r="D414" s="231" t="s">
        <v>153</v>
      </c>
      <c r="E414" s="253" t="s">
        <v>1</v>
      </c>
      <c r="F414" s="254" t="s">
        <v>163</v>
      </c>
      <c r="G414" s="252"/>
      <c r="H414" s="255">
        <v>5.8300000000000001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1" t="s">
        <v>153</v>
      </c>
      <c r="AU414" s="261" t="s">
        <v>151</v>
      </c>
      <c r="AV414" s="15" t="s">
        <v>150</v>
      </c>
      <c r="AW414" s="15" t="s">
        <v>30</v>
      </c>
      <c r="AX414" s="15" t="s">
        <v>81</v>
      </c>
      <c r="AY414" s="261" t="s">
        <v>143</v>
      </c>
    </row>
    <row r="415" s="2" customFormat="1" ht="24.15" customHeight="1">
      <c r="A415" s="38"/>
      <c r="B415" s="39"/>
      <c r="C415" s="215" t="s">
        <v>374</v>
      </c>
      <c r="D415" s="215" t="s">
        <v>146</v>
      </c>
      <c r="E415" s="216" t="s">
        <v>375</v>
      </c>
      <c r="F415" s="217" t="s">
        <v>376</v>
      </c>
      <c r="G415" s="218" t="s">
        <v>149</v>
      </c>
      <c r="H415" s="219">
        <v>14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0.0040000000000000001</v>
      </c>
      <c r="T415" s="226">
        <f>S415*H415</f>
        <v>0.056000000000000001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150</v>
      </c>
      <c r="AT415" s="227" t="s">
        <v>146</v>
      </c>
      <c r="AU415" s="227" t="s">
        <v>151</v>
      </c>
      <c r="AY415" s="17" t="s">
        <v>143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151</v>
      </c>
      <c r="BK415" s="228">
        <f>ROUND(I415*H415,2)</f>
        <v>0</v>
      </c>
      <c r="BL415" s="17" t="s">
        <v>150</v>
      </c>
      <c r="BM415" s="227" t="s">
        <v>377</v>
      </c>
    </row>
    <row r="416" s="13" customFormat="1">
      <c r="A416" s="13"/>
      <c r="B416" s="229"/>
      <c r="C416" s="230"/>
      <c r="D416" s="231" t="s">
        <v>153</v>
      </c>
      <c r="E416" s="232" t="s">
        <v>1</v>
      </c>
      <c r="F416" s="233" t="s">
        <v>378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153</v>
      </c>
      <c r="AU416" s="239" t="s">
        <v>151</v>
      </c>
      <c r="AV416" s="13" t="s">
        <v>81</v>
      </c>
      <c r="AW416" s="13" t="s">
        <v>30</v>
      </c>
      <c r="AX416" s="13" t="s">
        <v>73</v>
      </c>
      <c r="AY416" s="239" t="s">
        <v>143</v>
      </c>
    </row>
    <row r="417" s="14" customFormat="1">
      <c r="A417" s="14"/>
      <c r="B417" s="240"/>
      <c r="C417" s="241"/>
      <c r="D417" s="231" t="s">
        <v>153</v>
      </c>
      <c r="E417" s="242" t="s">
        <v>1</v>
      </c>
      <c r="F417" s="243" t="s">
        <v>181</v>
      </c>
      <c r="G417" s="241"/>
      <c r="H417" s="244">
        <v>14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153</v>
      </c>
      <c r="AU417" s="250" t="s">
        <v>151</v>
      </c>
      <c r="AV417" s="14" t="s">
        <v>151</v>
      </c>
      <c r="AW417" s="14" t="s">
        <v>30</v>
      </c>
      <c r="AX417" s="14" t="s">
        <v>81</v>
      </c>
      <c r="AY417" s="250" t="s">
        <v>143</v>
      </c>
    </row>
    <row r="418" s="2" customFormat="1" ht="24.15" customHeight="1">
      <c r="A418" s="38"/>
      <c r="B418" s="39"/>
      <c r="C418" s="215" t="s">
        <v>379</v>
      </c>
      <c r="D418" s="215" t="s">
        <v>146</v>
      </c>
      <c r="E418" s="216" t="s">
        <v>380</v>
      </c>
      <c r="F418" s="217" t="s">
        <v>381</v>
      </c>
      <c r="G418" s="218" t="s">
        <v>149</v>
      </c>
      <c r="H418" s="219">
        <v>10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0.016</v>
      </c>
      <c r="T418" s="226">
        <f>S418*H418</f>
        <v>0.16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150</v>
      </c>
      <c r="AT418" s="227" t="s">
        <v>146</v>
      </c>
      <c r="AU418" s="227" t="s">
        <v>151</v>
      </c>
      <c r="AY418" s="17" t="s">
        <v>143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151</v>
      </c>
      <c r="BK418" s="228">
        <f>ROUND(I418*H418,2)</f>
        <v>0</v>
      </c>
      <c r="BL418" s="17" t="s">
        <v>150</v>
      </c>
      <c r="BM418" s="227" t="s">
        <v>382</v>
      </c>
    </row>
    <row r="419" s="13" customFormat="1">
      <c r="A419" s="13"/>
      <c r="B419" s="229"/>
      <c r="C419" s="230"/>
      <c r="D419" s="231" t="s">
        <v>153</v>
      </c>
      <c r="E419" s="232" t="s">
        <v>1</v>
      </c>
      <c r="F419" s="233" t="s">
        <v>378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153</v>
      </c>
      <c r="AU419" s="239" t="s">
        <v>151</v>
      </c>
      <c r="AV419" s="13" t="s">
        <v>81</v>
      </c>
      <c r="AW419" s="13" t="s">
        <v>30</v>
      </c>
      <c r="AX419" s="13" t="s">
        <v>73</v>
      </c>
      <c r="AY419" s="239" t="s">
        <v>143</v>
      </c>
    </row>
    <row r="420" s="14" customFormat="1">
      <c r="A420" s="14"/>
      <c r="B420" s="240"/>
      <c r="C420" s="241"/>
      <c r="D420" s="231" t="s">
        <v>153</v>
      </c>
      <c r="E420" s="242" t="s">
        <v>1</v>
      </c>
      <c r="F420" s="243" t="s">
        <v>383</v>
      </c>
      <c r="G420" s="241"/>
      <c r="H420" s="244">
        <v>10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153</v>
      </c>
      <c r="AU420" s="250" t="s">
        <v>151</v>
      </c>
      <c r="AV420" s="14" t="s">
        <v>151</v>
      </c>
      <c r="AW420" s="14" t="s">
        <v>30</v>
      </c>
      <c r="AX420" s="14" t="s">
        <v>81</v>
      </c>
      <c r="AY420" s="250" t="s">
        <v>143</v>
      </c>
    </row>
    <row r="421" s="2" customFormat="1" ht="24.15" customHeight="1">
      <c r="A421" s="38"/>
      <c r="B421" s="39"/>
      <c r="C421" s="215" t="s">
        <v>384</v>
      </c>
      <c r="D421" s="215" t="s">
        <v>146</v>
      </c>
      <c r="E421" s="216" t="s">
        <v>385</v>
      </c>
      <c r="F421" s="217" t="s">
        <v>386</v>
      </c>
      <c r="G421" s="218" t="s">
        <v>192</v>
      </c>
      <c r="H421" s="219">
        <v>44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0.0060000000000000001</v>
      </c>
      <c r="T421" s="226">
        <f>S421*H421</f>
        <v>0.26400000000000001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150</v>
      </c>
      <c r="AT421" s="227" t="s">
        <v>146</v>
      </c>
      <c r="AU421" s="227" t="s">
        <v>151</v>
      </c>
      <c r="AY421" s="17" t="s">
        <v>143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151</v>
      </c>
      <c r="BK421" s="228">
        <f>ROUND(I421*H421,2)</f>
        <v>0</v>
      </c>
      <c r="BL421" s="17" t="s">
        <v>150</v>
      </c>
      <c r="BM421" s="227" t="s">
        <v>387</v>
      </c>
    </row>
    <row r="422" s="13" customFormat="1">
      <c r="A422" s="13"/>
      <c r="B422" s="229"/>
      <c r="C422" s="230"/>
      <c r="D422" s="231" t="s">
        <v>153</v>
      </c>
      <c r="E422" s="232" t="s">
        <v>1</v>
      </c>
      <c r="F422" s="233" t="s">
        <v>388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153</v>
      </c>
      <c r="AU422" s="239" t="s">
        <v>151</v>
      </c>
      <c r="AV422" s="13" t="s">
        <v>81</v>
      </c>
      <c r="AW422" s="13" t="s">
        <v>30</v>
      </c>
      <c r="AX422" s="13" t="s">
        <v>73</v>
      </c>
      <c r="AY422" s="239" t="s">
        <v>143</v>
      </c>
    </row>
    <row r="423" s="14" customFormat="1">
      <c r="A423" s="14"/>
      <c r="B423" s="240"/>
      <c r="C423" s="241"/>
      <c r="D423" s="231" t="s">
        <v>153</v>
      </c>
      <c r="E423" s="242" t="s">
        <v>1</v>
      </c>
      <c r="F423" s="243" t="s">
        <v>81</v>
      </c>
      <c r="G423" s="241"/>
      <c r="H423" s="244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153</v>
      </c>
      <c r="AU423" s="250" t="s">
        <v>151</v>
      </c>
      <c r="AV423" s="14" t="s">
        <v>151</v>
      </c>
      <c r="AW423" s="14" t="s">
        <v>30</v>
      </c>
      <c r="AX423" s="14" t="s">
        <v>73</v>
      </c>
      <c r="AY423" s="250" t="s">
        <v>143</v>
      </c>
    </row>
    <row r="424" s="13" customFormat="1">
      <c r="A424" s="13"/>
      <c r="B424" s="229"/>
      <c r="C424" s="230"/>
      <c r="D424" s="231" t="s">
        <v>153</v>
      </c>
      <c r="E424" s="232" t="s">
        <v>1</v>
      </c>
      <c r="F424" s="233" t="s">
        <v>275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153</v>
      </c>
      <c r="AU424" s="239" t="s">
        <v>151</v>
      </c>
      <c r="AV424" s="13" t="s">
        <v>81</v>
      </c>
      <c r="AW424" s="13" t="s">
        <v>30</v>
      </c>
      <c r="AX424" s="13" t="s">
        <v>73</v>
      </c>
      <c r="AY424" s="239" t="s">
        <v>143</v>
      </c>
    </row>
    <row r="425" s="14" customFormat="1">
      <c r="A425" s="14"/>
      <c r="B425" s="240"/>
      <c r="C425" s="241"/>
      <c r="D425" s="231" t="s">
        <v>153</v>
      </c>
      <c r="E425" s="242" t="s">
        <v>1</v>
      </c>
      <c r="F425" s="243" t="s">
        <v>389</v>
      </c>
      <c r="G425" s="241"/>
      <c r="H425" s="244">
        <v>43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153</v>
      </c>
      <c r="AU425" s="250" t="s">
        <v>151</v>
      </c>
      <c r="AV425" s="14" t="s">
        <v>151</v>
      </c>
      <c r="AW425" s="14" t="s">
        <v>30</v>
      </c>
      <c r="AX425" s="14" t="s">
        <v>73</v>
      </c>
      <c r="AY425" s="250" t="s">
        <v>143</v>
      </c>
    </row>
    <row r="426" s="15" customFormat="1">
      <c r="A426" s="15"/>
      <c r="B426" s="251"/>
      <c r="C426" s="252"/>
      <c r="D426" s="231" t="s">
        <v>153</v>
      </c>
      <c r="E426" s="253" t="s">
        <v>1</v>
      </c>
      <c r="F426" s="254" t="s">
        <v>163</v>
      </c>
      <c r="G426" s="252"/>
      <c r="H426" s="255">
        <v>44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1" t="s">
        <v>153</v>
      </c>
      <c r="AU426" s="261" t="s">
        <v>151</v>
      </c>
      <c r="AV426" s="15" t="s">
        <v>150</v>
      </c>
      <c r="AW426" s="15" t="s">
        <v>30</v>
      </c>
      <c r="AX426" s="15" t="s">
        <v>81</v>
      </c>
      <c r="AY426" s="261" t="s">
        <v>143</v>
      </c>
    </row>
    <row r="427" s="2" customFormat="1" ht="24.15" customHeight="1">
      <c r="A427" s="38"/>
      <c r="B427" s="39"/>
      <c r="C427" s="215" t="s">
        <v>390</v>
      </c>
      <c r="D427" s="215" t="s">
        <v>146</v>
      </c>
      <c r="E427" s="216" t="s">
        <v>391</v>
      </c>
      <c r="F427" s="217" t="s">
        <v>392</v>
      </c>
      <c r="G427" s="218" t="s">
        <v>192</v>
      </c>
      <c r="H427" s="219">
        <v>6.5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0.017999999999999999</v>
      </c>
      <c r="T427" s="226">
        <f>S427*H427</f>
        <v>0.11699999999999999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150</v>
      </c>
      <c r="AT427" s="227" t="s">
        <v>146</v>
      </c>
      <c r="AU427" s="227" t="s">
        <v>151</v>
      </c>
      <c r="AY427" s="17" t="s">
        <v>143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151</v>
      </c>
      <c r="BK427" s="228">
        <f>ROUND(I427*H427,2)</f>
        <v>0</v>
      </c>
      <c r="BL427" s="17" t="s">
        <v>150</v>
      </c>
      <c r="BM427" s="227" t="s">
        <v>393</v>
      </c>
    </row>
    <row r="428" s="13" customFormat="1">
      <c r="A428" s="13"/>
      <c r="B428" s="229"/>
      <c r="C428" s="230"/>
      <c r="D428" s="231" t="s">
        <v>153</v>
      </c>
      <c r="E428" s="232" t="s">
        <v>1</v>
      </c>
      <c r="F428" s="233" t="s">
        <v>394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153</v>
      </c>
      <c r="AU428" s="239" t="s">
        <v>151</v>
      </c>
      <c r="AV428" s="13" t="s">
        <v>81</v>
      </c>
      <c r="AW428" s="13" t="s">
        <v>30</v>
      </c>
      <c r="AX428" s="13" t="s">
        <v>73</v>
      </c>
      <c r="AY428" s="239" t="s">
        <v>143</v>
      </c>
    </row>
    <row r="429" s="13" customFormat="1">
      <c r="A429" s="13"/>
      <c r="B429" s="229"/>
      <c r="C429" s="230"/>
      <c r="D429" s="231" t="s">
        <v>153</v>
      </c>
      <c r="E429" s="232" t="s">
        <v>1</v>
      </c>
      <c r="F429" s="233" t="s">
        <v>395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153</v>
      </c>
      <c r="AU429" s="239" t="s">
        <v>151</v>
      </c>
      <c r="AV429" s="13" t="s">
        <v>81</v>
      </c>
      <c r="AW429" s="13" t="s">
        <v>30</v>
      </c>
      <c r="AX429" s="13" t="s">
        <v>73</v>
      </c>
      <c r="AY429" s="239" t="s">
        <v>143</v>
      </c>
    </row>
    <row r="430" s="14" customFormat="1">
      <c r="A430" s="14"/>
      <c r="B430" s="240"/>
      <c r="C430" s="241"/>
      <c r="D430" s="231" t="s">
        <v>153</v>
      </c>
      <c r="E430" s="242" t="s">
        <v>1</v>
      </c>
      <c r="F430" s="243" t="s">
        <v>396</v>
      </c>
      <c r="G430" s="241"/>
      <c r="H430" s="244">
        <v>6.5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153</v>
      </c>
      <c r="AU430" s="250" t="s">
        <v>151</v>
      </c>
      <c r="AV430" s="14" t="s">
        <v>151</v>
      </c>
      <c r="AW430" s="14" t="s">
        <v>30</v>
      </c>
      <c r="AX430" s="14" t="s">
        <v>81</v>
      </c>
      <c r="AY430" s="250" t="s">
        <v>143</v>
      </c>
    </row>
    <row r="431" s="2" customFormat="1" ht="24.15" customHeight="1">
      <c r="A431" s="38"/>
      <c r="B431" s="39"/>
      <c r="C431" s="215" t="s">
        <v>397</v>
      </c>
      <c r="D431" s="215" t="s">
        <v>146</v>
      </c>
      <c r="E431" s="216" t="s">
        <v>398</v>
      </c>
      <c r="F431" s="217" t="s">
        <v>399</v>
      </c>
      <c r="G431" s="218" t="s">
        <v>192</v>
      </c>
      <c r="H431" s="219">
        <v>330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0.001</v>
      </c>
      <c r="T431" s="226">
        <f>S431*H431</f>
        <v>0.33000000000000002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150</v>
      </c>
      <c r="AT431" s="227" t="s">
        <v>146</v>
      </c>
      <c r="AU431" s="227" t="s">
        <v>151</v>
      </c>
      <c r="AY431" s="17" t="s">
        <v>143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151</v>
      </c>
      <c r="BK431" s="228">
        <f>ROUND(I431*H431,2)</f>
        <v>0</v>
      </c>
      <c r="BL431" s="17" t="s">
        <v>150</v>
      </c>
      <c r="BM431" s="227" t="s">
        <v>400</v>
      </c>
    </row>
    <row r="432" s="14" customFormat="1">
      <c r="A432" s="14"/>
      <c r="B432" s="240"/>
      <c r="C432" s="241"/>
      <c r="D432" s="231" t="s">
        <v>153</v>
      </c>
      <c r="E432" s="242" t="s">
        <v>1</v>
      </c>
      <c r="F432" s="243" t="s">
        <v>401</v>
      </c>
      <c r="G432" s="241"/>
      <c r="H432" s="244">
        <v>330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153</v>
      </c>
      <c r="AU432" s="250" t="s">
        <v>151</v>
      </c>
      <c r="AV432" s="14" t="s">
        <v>151</v>
      </c>
      <c r="AW432" s="14" t="s">
        <v>30</v>
      </c>
      <c r="AX432" s="14" t="s">
        <v>81</v>
      </c>
      <c r="AY432" s="250" t="s">
        <v>143</v>
      </c>
    </row>
    <row r="433" s="2" customFormat="1" ht="24.15" customHeight="1">
      <c r="A433" s="38"/>
      <c r="B433" s="39"/>
      <c r="C433" s="215" t="s">
        <v>402</v>
      </c>
      <c r="D433" s="215" t="s">
        <v>146</v>
      </c>
      <c r="E433" s="216" t="s">
        <v>403</v>
      </c>
      <c r="F433" s="217" t="s">
        <v>404</v>
      </c>
      <c r="G433" s="218" t="s">
        <v>192</v>
      </c>
      <c r="H433" s="219">
        <v>14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0.001</v>
      </c>
      <c r="T433" s="226">
        <f>S433*H433</f>
        <v>0.014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150</v>
      </c>
      <c r="AT433" s="227" t="s">
        <v>146</v>
      </c>
      <c r="AU433" s="227" t="s">
        <v>151</v>
      </c>
      <c r="AY433" s="17" t="s">
        <v>143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151</v>
      </c>
      <c r="BK433" s="228">
        <f>ROUND(I433*H433,2)</f>
        <v>0</v>
      </c>
      <c r="BL433" s="17" t="s">
        <v>150</v>
      </c>
      <c r="BM433" s="227" t="s">
        <v>405</v>
      </c>
    </row>
    <row r="434" s="14" customFormat="1">
      <c r="A434" s="14"/>
      <c r="B434" s="240"/>
      <c r="C434" s="241"/>
      <c r="D434" s="231" t="s">
        <v>153</v>
      </c>
      <c r="E434" s="242" t="s">
        <v>1</v>
      </c>
      <c r="F434" s="243" t="s">
        <v>262</v>
      </c>
      <c r="G434" s="241"/>
      <c r="H434" s="244">
        <v>14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153</v>
      </c>
      <c r="AU434" s="250" t="s">
        <v>151</v>
      </c>
      <c r="AV434" s="14" t="s">
        <v>151</v>
      </c>
      <c r="AW434" s="14" t="s">
        <v>30</v>
      </c>
      <c r="AX434" s="14" t="s">
        <v>81</v>
      </c>
      <c r="AY434" s="250" t="s">
        <v>143</v>
      </c>
    </row>
    <row r="435" s="2" customFormat="1" ht="24.15" customHeight="1">
      <c r="A435" s="38"/>
      <c r="B435" s="39"/>
      <c r="C435" s="215" t="s">
        <v>406</v>
      </c>
      <c r="D435" s="215" t="s">
        <v>146</v>
      </c>
      <c r="E435" s="216" t="s">
        <v>407</v>
      </c>
      <c r="F435" s="217" t="s">
        <v>408</v>
      </c>
      <c r="G435" s="218" t="s">
        <v>149</v>
      </c>
      <c r="H435" s="219">
        <v>53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0.00056999999999999998</v>
      </c>
      <c r="T435" s="226">
        <f>S435*H435</f>
        <v>0.030209999999999997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150</v>
      </c>
      <c r="AT435" s="227" t="s">
        <v>146</v>
      </c>
      <c r="AU435" s="227" t="s">
        <v>151</v>
      </c>
      <c r="AY435" s="17" t="s">
        <v>143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151</v>
      </c>
      <c r="BK435" s="228">
        <f>ROUND(I435*H435,2)</f>
        <v>0</v>
      </c>
      <c r="BL435" s="17" t="s">
        <v>150</v>
      </c>
      <c r="BM435" s="227" t="s">
        <v>409</v>
      </c>
    </row>
    <row r="436" s="13" customFormat="1">
      <c r="A436" s="13"/>
      <c r="B436" s="229"/>
      <c r="C436" s="230"/>
      <c r="D436" s="231" t="s">
        <v>153</v>
      </c>
      <c r="E436" s="232" t="s">
        <v>1</v>
      </c>
      <c r="F436" s="233" t="s">
        <v>410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153</v>
      </c>
      <c r="AU436" s="239" t="s">
        <v>151</v>
      </c>
      <c r="AV436" s="13" t="s">
        <v>81</v>
      </c>
      <c r="AW436" s="13" t="s">
        <v>30</v>
      </c>
      <c r="AX436" s="13" t="s">
        <v>73</v>
      </c>
      <c r="AY436" s="239" t="s">
        <v>143</v>
      </c>
    </row>
    <row r="437" s="14" customFormat="1">
      <c r="A437" s="14"/>
      <c r="B437" s="240"/>
      <c r="C437" s="241"/>
      <c r="D437" s="231" t="s">
        <v>153</v>
      </c>
      <c r="E437" s="242" t="s">
        <v>1</v>
      </c>
      <c r="F437" s="243" t="s">
        <v>411</v>
      </c>
      <c r="G437" s="241"/>
      <c r="H437" s="244">
        <v>53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153</v>
      </c>
      <c r="AU437" s="250" t="s">
        <v>151</v>
      </c>
      <c r="AV437" s="14" t="s">
        <v>151</v>
      </c>
      <c r="AW437" s="14" t="s">
        <v>30</v>
      </c>
      <c r="AX437" s="14" t="s">
        <v>81</v>
      </c>
      <c r="AY437" s="250" t="s">
        <v>143</v>
      </c>
    </row>
    <row r="438" s="2" customFormat="1" ht="37.8" customHeight="1">
      <c r="A438" s="38"/>
      <c r="B438" s="39"/>
      <c r="C438" s="215" t="s">
        <v>412</v>
      </c>
      <c r="D438" s="215" t="s">
        <v>146</v>
      </c>
      <c r="E438" s="216" t="s">
        <v>413</v>
      </c>
      <c r="F438" s="217" t="s">
        <v>414</v>
      </c>
      <c r="G438" s="218" t="s">
        <v>185</v>
      </c>
      <c r="H438" s="219">
        <v>27.577999999999999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39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0.045999999999999999</v>
      </c>
      <c r="T438" s="226">
        <f>S438*H438</f>
        <v>1.2685880000000001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150</v>
      </c>
      <c r="AT438" s="227" t="s">
        <v>146</v>
      </c>
      <c r="AU438" s="227" t="s">
        <v>151</v>
      </c>
      <c r="AY438" s="17" t="s">
        <v>143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151</v>
      </c>
      <c r="BK438" s="228">
        <f>ROUND(I438*H438,2)</f>
        <v>0</v>
      </c>
      <c r="BL438" s="17" t="s">
        <v>150</v>
      </c>
      <c r="BM438" s="227" t="s">
        <v>415</v>
      </c>
    </row>
    <row r="439" s="13" customFormat="1">
      <c r="A439" s="13"/>
      <c r="B439" s="229"/>
      <c r="C439" s="230"/>
      <c r="D439" s="231" t="s">
        <v>153</v>
      </c>
      <c r="E439" s="232" t="s">
        <v>1</v>
      </c>
      <c r="F439" s="233" t="s">
        <v>213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153</v>
      </c>
      <c r="AU439" s="239" t="s">
        <v>151</v>
      </c>
      <c r="AV439" s="13" t="s">
        <v>81</v>
      </c>
      <c r="AW439" s="13" t="s">
        <v>30</v>
      </c>
      <c r="AX439" s="13" t="s">
        <v>73</v>
      </c>
      <c r="AY439" s="239" t="s">
        <v>143</v>
      </c>
    </row>
    <row r="440" s="14" customFormat="1">
      <c r="A440" s="14"/>
      <c r="B440" s="240"/>
      <c r="C440" s="241"/>
      <c r="D440" s="231" t="s">
        <v>153</v>
      </c>
      <c r="E440" s="242" t="s">
        <v>1</v>
      </c>
      <c r="F440" s="243" t="s">
        <v>416</v>
      </c>
      <c r="G440" s="241"/>
      <c r="H440" s="244">
        <v>6.0540000000000003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153</v>
      </c>
      <c r="AU440" s="250" t="s">
        <v>151</v>
      </c>
      <c r="AV440" s="14" t="s">
        <v>151</v>
      </c>
      <c r="AW440" s="14" t="s">
        <v>30</v>
      </c>
      <c r="AX440" s="14" t="s">
        <v>73</v>
      </c>
      <c r="AY440" s="250" t="s">
        <v>143</v>
      </c>
    </row>
    <row r="441" s="14" customFormat="1">
      <c r="A441" s="14"/>
      <c r="B441" s="240"/>
      <c r="C441" s="241"/>
      <c r="D441" s="231" t="s">
        <v>153</v>
      </c>
      <c r="E441" s="242" t="s">
        <v>1</v>
      </c>
      <c r="F441" s="243" t="s">
        <v>232</v>
      </c>
      <c r="G441" s="241"/>
      <c r="H441" s="244">
        <v>-0.90800000000000003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153</v>
      </c>
      <c r="AU441" s="250" t="s">
        <v>151</v>
      </c>
      <c r="AV441" s="14" t="s">
        <v>151</v>
      </c>
      <c r="AW441" s="14" t="s">
        <v>30</v>
      </c>
      <c r="AX441" s="14" t="s">
        <v>73</v>
      </c>
      <c r="AY441" s="250" t="s">
        <v>143</v>
      </c>
    </row>
    <row r="442" s="13" customFormat="1">
      <c r="A442" s="13"/>
      <c r="B442" s="229"/>
      <c r="C442" s="230"/>
      <c r="D442" s="231" t="s">
        <v>153</v>
      </c>
      <c r="E442" s="232" t="s">
        <v>1</v>
      </c>
      <c r="F442" s="233" t="s">
        <v>211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153</v>
      </c>
      <c r="AU442" s="239" t="s">
        <v>151</v>
      </c>
      <c r="AV442" s="13" t="s">
        <v>81</v>
      </c>
      <c r="AW442" s="13" t="s">
        <v>30</v>
      </c>
      <c r="AX442" s="13" t="s">
        <v>73</v>
      </c>
      <c r="AY442" s="239" t="s">
        <v>143</v>
      </c>
    </row>
    <row r="443" s="14" customFormat="1">
      <c r="A443" s="14"/>
      <c r="B443" s="240"/>
      <c r="C443" s="241"/>
      <c r="D443" s="231" t="s">
        <v>153</v>
      </c>
      <c r="E443" s="242" t="s">
        <v>1</v>
      </c>
      <c r="F443" s="243" t="s">
        <v>417</v>
      </c>
      <c r="G443" s="241"/>
      <c r="H443" s="244">
        <v>24.835999999999999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153</v>
      </c>
      <c r="AU443" s="250" t="s">
        <v>151</v>
      </c>
      <c r="AV443" s="14" t="s">
        <v>151</v>
      </c>
      <c r="AW443" s="14" t="s">
        <v>30</v>
      </c>
      <c r="AX443" s="14" t="s">
        <v>73</v>
      </c>
      <c r="AY443" s="250" t="s">
        <v>143</v>
      </c>
    </row>
    <row r="444" s="14" customFormat="1">
      <c r="A444" s="14"/>
      <c r="B444" s="240"/>
      <c r="C444" s="241"/>
      <c r="D444" s="231" t="s">
        <v>153</v>
      </c>
      <c r="E444" s="242" t="s">
        <v>1</v>
      </c>
      <c r="F444" s="243" t="s">
        <v>418</v>
      </c>
      <c r="G444" s="241"/>
      <c r="H444" s="244">
        <v>-2.4039999999999999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153</v>
      </c>
      <c r="AU444" s="250" t="s">
        <v>151</v>
      </c>
      <c r="AV444" s="14" t="s">
        <v>151</v>
      </c>
      <c r="AW444" s="14" t="s">
        <v>30</v>
      </c>
      <c r="AX444" s="14" t="s">
        <v>73</v>
      </c>
      <c r="AY444" s="250" t="s">
        <v>143</v>
      </c>
    </row>
    <row r="445" s="15" customFormat="1">
      <c r="A445" s="15"/>
      <c r="B445" s="251"/>
      <c r="C445" s="252"/>
      <c r="D445" s="231" t="s">
        <v>153</v>
      </c>
      <c r="E445" s="253" t="s">
        <v>1</v>
      </c>
      <c r="F445" s="254" t="s">
        <v>163</v>
      </c>
      <c r="G445" s="252"/>
      <c r="H445" s="255">
        <v>27.577999999999999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1" t="s">
        <v>153</v>
      </c>
      <c r="AU445" s="261" t="s">
        <v>151</v>
      </c>
      <c r="AV445" s="15" t="s">
        <v>150</v>
      </c>
      <c r="AW445" s="15" t="s">
        <v>30</v>
      </c>
      <c r="AX445" s="15" t="s">
        <v>81</v>
      </c>
      <c r="AY445" s="261" t="s">
        <v>143</v>
      </c>
    </row>
    <row r="446" s="12" customFormat="1" ht="22.8" customHeight="1">
      <c r="A446" s="12"/>
      <c r="B446" s="199"/>
      <c r="C446" s="200"/>
      <c r="D446" s="201" t="s">
        <v>72</v>
      </c>
      <c r="E446" s="213" t="s">
        <v>419</v>
      </c>
      <c r="F446" s="213" t="s">
        <v>420</v>
      </c>
      <c r="G446" s="200"/>
      <c r="H446" s="200"/>
      <c r="I446" s="203"/>
      <c r="J446" s="214">
        <f>BK446</f>
        <v>0</v>
      </c>
      <c r="K446" s="200"/>
      <c r="L446" s="205"/>
      <c r="M446" s="206"/>
      <c r="N446" s="207"/>
      <c r="O446" s="207"/>
      <c r="P446" s="208">
        <f>SUM(P447:P453)</f>
        <v>0</v>
      </c>
      <c r="Q446" s="207"/>
      <c r="R446" s="208">
        <f>SUM(R447:R453)</f>
        <v>0</v>
      </c>
      <c r="S446" s="207"/>
      <c r="T446" s="209">
        <f>SUM(T447:T453)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81</v>
      </c>
      <c r="AT446" s="211" t="s">
        <v>72</v>
      </c>
      <c r="AU446" s="211" t="s">
        <v>81</v>
      </c>
      <c r="AY446" s="210" t="s">
        <v>143</v>
      </c>
      <c r="BK446" s="212">
        <f>SUM(BK447:BK453)</f>
        <v>0</v>
      </c>
    </row>
    <row r="447" s="2" customFormat="1" ht="24.15" customHeight="1">
      <c r="A447" s="38"/>
      <c r="B447" s="39"/>
      <c r="C447" s="215" t="s">
        <v>389</v>
      </c>
      <c r="D447" s="215" t="s">
        <v>146</v>
      </c>
      <c r="E447" s="216" t="s">
        <v>421</v>
      </c>
      <c r="F447" s="217" t="s">
        <v>422</v>
      </c>
      <c r="G447" s="218" t="s">
        <v>166</v>
      </c>
      <c r="H447" s="219">
        <v>13.183999999999999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39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150</v>
      </c>
      <c r="AT447" s="227" t="s">
        <v>146</v>
      </c>
      <c r="AU447" s="227" t="s">
        <v>151</v>
      </c>
      <c r="AY447" s="17" t="s">
        <v>143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151</v>
      </c>
      <c r="BK447" s="228">
        <f>ROUND(I447*H447,2)</f>
        <v>0</v>
      </c>
      <c r="BL447" s="17" t="s">
        <v>150</v>
      </c>
      <c r="BM447" s="227" t="s">
        <v>423</v>
      </c>
    </row>
    <row r="448" s="2" customFormat="1" ht="33" customHeight="1">
      <c r="A448" s="38"/>
      <c r="B448" s="39"/>
      <c r="C448" s="215" t="s">
        <v>424</v>
      </c>
      <c r="D448" s="215" t="s">
        <v>146</v>
      </c>
      <c r="E448" s="216" t="s">
        <v>425</v>
      </c>
      <c r="F448" s="217" t="s">
        <v>426</v>
      </c>
      <c r="G448" s="218" t="s">
        <v>166</v>
      </c>
      <c r="H448" s="219">
        <v>26.367999999999999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150</v>
      </c>
      <c r="AT448" s="227" t="s">
        <v>146</v>
      </c>
      <c r="AU448" s="227" t="s">
        <v>151</v>
      </c>
      <c r="AY448" s="17" t="s">
        <v>143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151</v>
      </c>
      <c r="BK448" s="228">
        <f>ROUND(I448*H448,2)</f>
        <v>0</v>
      </c>
      <c r="BL448" s="17" t="s">
        <v>150</v>
      </c>
      <c r="BM448" s="227" t="s">
        <v>427</v>
      </c>
    </row>
    <row r="449" s="14" customFormat="1">
      <c r="A449" s="14"/>
      <c r="B449" s="240"/>
      <c r="C449" s="241"/>
      <c r="D449" s="231" t="s">
        <v>153</v>
      </c>
      <c r="E449" s="241"/>
      <c r="F449" s="243" t="s">
        <v>428</v>
      </c>
      <c r="G449" s="241"/>
      <c r="H449" s="244">
        <v>26.367999999999999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153</v>
      </c>
      <c r="AU449" s="250" t="s">
        <v>151</v>
      </c>
      <c r="AV449" s="14" t="s">
        <v>151</v>
      </c>
      <c r="AW449" s="14" t="s">
        <v>4</v>
      </c>
      <c r="AX449" s="14" t="s">
        <v>81</v>
      </c>
      <c r="AY449" s="250" t="s">
        <v>143</v>
      </c>
    </row>
    <row r="450" s="2" customFormat="1" ht="24.15" customHeight="1">
      <c r="A450" s="38"/>
      <c r="B450" s="39"/>
      <c r="C450" s="215" t="s">
        <v>429</v>
      </c>
      <c r="D450" s="215" t="s">
        <v>146</v>
      </c>
      <c r="E450" s="216" t="s">
        <v>430</v>
      </c>
      <c r="F450" s="217" t="s">
        <v>431</v>
      </c>
      <c r="G450" s="218" t="s">
        <v>166</v>
      </c>
      <c r="H450" s="219">
        <v>13.183999999999999</v>
      </c>
      <c r="I450" s="220"/>
      <c r="J450" s="221">
        <f>ROUND(I450*H450,2)</f>
        <v>0</v>
      </c>
      <c r="K450" s="222"/>
      <c r="L450" s="44"/>
      <c r="M450" s="223" t="s">
        <v>1</v>
      </c>
      <c r="N450" s="224" t="s">
        <v>39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150</v>
      </c>
      <c r="AT450" s="227" t="s">
        <v>146</v>
      </c>
      <c r="AU450" s="227" t="s">
        <v>151</v>
      </c>
      <c r="AY450" s="17" t="s">
        <v>143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151</v>
      </c>
      <c r="BK450" s="228">
        <f>ROUND(I450*H450,2)</f>
        <v>0</v>
      </c>
      <c r="BL450" s="17" t="s">
        <v>150</v>
      </c>
      <c r="BM450" s="227" t="s">
        <v>432</v>
      </c>
    </row>
    <row r="451" s="2" customFormat="1" ht="24.15" customHeight="1">
      <c r="A451" s="38"/>
      <c r="B451" s="39"/>
      <c r="C451" s="215" t="s">
        <v>433</v>
      </c>
      <c r="D451" s="215" t="s">
        <v>146</v>
      </c>
      <c r="E451" s="216" t="s">
        <v>434</v>
      </c>
      <c r="F451" s="217" t="s">
        <v>435</v>
      </c>
      <c r="G451" s="218" t="s">
        <v>166</v>
      </c>
      <c r="H451" s="219">
        <v>250.49600000000001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150</v>
      </c>
      <c r="AT451" s="227" t="s">
        <v>146</v>
      </c>
      <c r="AU451" s="227" t="s">
        <v>151</v>
      </c>
      <c r="AY451" s="17" t="s">
        <v>143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151</v>
      </c>
      <c r="BK451" s="228">
        <f>ROUND(I451*H451,2)</f>
        <v>0</v>
      </c>
      <c r="BL451" s="17" t="s">
        <v>150</v>
      </c>
      <c r="BM451" s="227" t="s">
        <v>436</v>
      </c>
    </row>
    <row r="452" s="14" customFormat="1">
      <c r="A452" s="14"/>
      <c r="B452" s="240"/>
      <c r="C452" s="241"/>
      <c r="D452" s="231" t="s">
        <v>153</v>
      </c>
      <c r="E452" s="241"/>
      <c r="F452" s="243" t="s">
        <v>437</v>
      </c>
      <c r="G452" s="241"/>
      <c r="H452" s="244">
        <v>250.49600000000001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153</v>
      </c>
      <c r="AU452" s="250" t="s">
        <v>151</v>
      </c>
      <c r="AV452" s="14" t="s">
        <v>151</v>
      </c>
      <c r="AW452" s="14" t="s">
        <v>4</v>
      </c>
      <c r="AX452" s="14" t="s">
        <v>81</v>
      </c>
      <c r="AY452" s="250" t="s">
        <v>143</v>
      </c>
    </row>
    <row r="453" s="2" customFormat="1" ht="33" customHeight="1">
      <c r="A453" s="38"/>
      <c r="B453" s="39"/>
      <c r="C453" s="215" t="s">
        <v>438</v>
      </c>
      <c r="D453" s="215" t="s">
        <v>146</v>
      </c>
      <c r="E453" s="216" t="s">
        <v>439</v>
      </c>
      <c r="F453" s="217" t="s">
        <v>440</v>
      </c>
      <c r="G453" s="218" t="s">
        <v>166</v>
      </c>
      <c r="H453" s="219">
        <v>13.183999999999999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150</v>
      </c>
      <c r="AT453" s="227" t="s">
        <v>146</v>
      </c>
      <c r="AU453" s="227" t="s">
        <v>151</v>
      </c>
      <c r="AY453" s="17" t="s">
        <v>143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151</v>
      </c>
      <c r="BK453" s="228">
        <f>ROUND(I453*H453,2)</f>
        <v>0</v>
      </c>
      <c r="BL453" s="17" t="s">
        <v>150</v>
      </c>
      <c r="BM453" s="227" t="s">
        <v>441</v>
      </c>
    </row>
    <row r="454" s="12" customFormat="1" ht="22.8" customHeight="1">
      <c r="A454" s="12"/>
      <c r="B454" s="199"/>
      <c r="C454" s="200"/>
      <c r="D454" s="201" t="s">
        <v>72</v>
      </c>
      <c r="E454" s="213" t="s">
        <v>442</v>
      </c>
      <c r="F454" s="213" t="s">
        <v>443</v>
      </c>
      <c r="G454" s="200"/>
      <c r="H454" s="200"/>
      <c r="I454" s="203"/>
      <c r="J454" s="214">
        <f>BK454</f>
        <v>0</v>
      </c>
      <c r="K454" s="200"/>
      <c r="L454" s="205"/>
      <c r="M454" s="206"/>
      <c r="N454" s="207"/>
      <c r="O454" s="207"/>
      <c r="P454" s="208">
        <f>SUM(P455:P456)</f>
        <v>0</v>
      </c>
      <c r="Q454" s="207"/>
      <c r="R454" s="208">
        <f>SUM(R455:R456)</f>
        <v>0</v>
      </c>
      <c r="S454" s="207"/>
      <c r="T454" s="209">
        <f>SUM(T455:T456)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0" t="s">
        <v>81</v>
      </c>
      <c r="AT454" s="211" t="s">
        <v>72</v>
      </c>
      <c r="AU454" s="211" t="s">
        <v>81</v>
      </c>
      <c r="AY454" s="210" t="s">
        <v>143</v>
      </c>
      <c r="BK454" s="212">
        <f>SUM(BK455:BK456)</f>
        <v>0</v>
      </c>
    </row>
    <row r="455" s="2" customFormat="1" ht="21.75" customHeight="1">
      <c r="A455" s="38"/>
      <c r="B455" s="39"/>
      <c r="C455" s="215" t="s">
        <v>444</v>
      </c>
      <c r="D455" s="215" t="s">
        <v>146</v>
      </c>
      <c r="E455" s="216" t="s">
        <v>445</v>
      </c>
      <c r="F455" s="217" t="s">
        <v>446</v>
      </c>
      <c r="G455" s="218" t="s">
        <v>166</v>
      </c>
      <c r="H455" s="219">
        <v>7.2770000000000001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150</v>
      </c>
      <c r="AT455" s="227" t="s">
        <v>146</v>
      </c>
      <c r="AU455" s="227" t="s">
        <v>151</v>
      </c>
      <c r="AY455" s="17" t="s">
        <v>143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151</v>
      </c>
      <c r="BK455" s="228">
        <f>ROUND(I455*H455,2)</f>
        <v>0</v>
      </c>
      <c r="BL455" s="17" t="s">
        <v>150</v>
      </c>
      <c r="BM455" s="227" t="s">
        <v>447</v>
      </c>
    </row>
    <row r="456" s="2" customFormat="1" ht="24.15" customHeight="1">
      <c r="A456" s="38"/>
      <c r="B456" s="39"/>
      <c r="C456" s="215" t="s">
        <v>448</v>
      </c>
      <c r="D456" s="215" t="s">
        <v>146</v>
      </c>
      <c r="E456" s="216" t="s">
        <v>449</v>
      </c>
      <c r="F456" s="217" t="s">
        <v>450</v>
      </c>
      <c r="G456" s="218" t="s">
        <v>166</v>
      </c>
      <c r="H456" s="219">
        <v>7.2770000000000001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150</v>
      </c>
      <c r="AT456" s="227" t="s">
        <v>146</v>
      </c>
      <c r="AU456" s="227" t="s">
        <v>151</v>
      </c>
      <c r="AY456" s="17" t="s">
        <v>143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151</v>
      </c>
      <c r="BK456" s="228">
        <f>ROUND(I456*H456,2)</f>
        <v>0</v>
      </c>
      <c r="BL456" s="17" t="s">
        <v>150</v>
      </c>
      <c r="BM456" s="227" t="s">
        <v>451</v>
      </c>
    </row>
    <row r="457" s="12" customFormat="1" ht="25.92" customHeight="1">
      <c r="A457" s="12"/>
      <c r="B457" s="199"/>
      <c r="C457" s="200"/>
      <c r="D457" s="201" t="s">
        <v>72</v>
      </c>
      <c r="E457" s="202" t="s">
        <v>452</v>
      </c>
      <c r="F457" s="202" t="s">
        <v>453</v>
      </c>
      <c r="G457" s="200"/>
      <c r="H457" s="200"/>
      <c r="I457" s="203"/>
      <c r="J457" s="204">
        <f>BK457</f>
        <v>0</v>
      </c>
      <c r="K457" s="200"/>
      <c r="L457" s="205"/>
      <c r="M457" s="206"/>
      <c r="N457" s="207"/>
      <c r="O457" s="207"/>
      <c r="P457" s="208">
        <f>P458+P484+P518+P586+P630+P639+P686+P696+P714+P724+P746+P1070+P1110+P1126+P1153+P1169+P1236+P1238+P1303+P1343+P1437+P1546+P1788+P2139+P2147</f>
        <v>0</v>
      </c>
      <c r="Q457" s="207"/>
      <c r="R457" s="208">
        <f>R458+R484+R518+R586+R630+R639+R686+R696+R714+R724+R746+R1070+R1110+R1126+R1153+R1169+R1236+R1238+R1303+R1343+R1437+R1546+R1788+R2139+R2147</f>
        <v>5.2583849899999997</v>
      </c>
      <c r="S457" s="207"/>
      <c r="T457" s="209">
        <f>T458+T484+T518+T586+T630+T639+T686+T696+T714+T724+T746+T1070+T1110+T1126+T1153+T1169+T1236+T1238+T1303+T1343+T1437+T1546+T1788+T2139+T2147</f>
        <v>3.3360485399999993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0" t="s">
        <v>151</v>
      </c>
      <c r="AT457" s="211" t="s">
        <v>72</v>
      </c>
      <c r="AU457" s="211" t="s">
        <v>73</v>
      </c>
      <c r="AY457" s="210" t="s">
        <v>143</v>
      </c>
      <c r="BK457" s="212">
        <f>BK458+BK484+BK518+BK586+BK630+BK639+BK686+BK696+BK714+BK724+BK746+BK1070+BK1110+BK1126+BK1153+BK1169+BK1236+BK1238+BK1303+BK1343+BK1437+BK1546+BK1788+BK2139+BK2147</f>
        <v>0</v>
      </c>
    </row>
    <row r="458" s="12" customFormat="1" ht="22.8" customHeight="1">
      <c r="A458" s="12"/>
      <c r="B458" s="199"/>
      <c r="C458" s="200"/>
      <c r="D458" s="201" t="s">
        <v>72</v>
      </c>
      <c r="E458" s="213" t="s">
        <v>454</v>
      </c>
      <c r="F458" s="213" t="s">
        <v>455</v>
      </c>
      <c r="G458" s="200"/>
      <c r="H458" s="200"/>
      <c r="I458" s="203"/>
      <c r="J458" s="214">
        <f>BK458</f>
        <v>0</v>
      </c>
      <c r="K458" s="200"/>
      <c r="L458" s="205"/>
      <c r="M458" s="206"/>
      <c r="N458" s="207"/>
      <c r="O458" s="207"/>
      <c r="P458" s="208">
        <f>SUM(P459:P483)</f>
        <v>0</v>
      </c>
      <c r="Q458" s="207"/>
      <c r="R458" s="208">
        <f>SUM(R459:R483)</f>
        <v>0.094254039999999997</v>
      </c>
      <c r="S458" s="207"/>
      <c r="T458" s="209">
        <f>SUM(T459:T483)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151</v>
      </c>
      <c r="AT458" s="211" t="s">
        <v>72</v>
      </c>
      <c r="AU458" s="211" t="s">
        <v>81</v>
      </c>
      <c r="AY458" s="210" t="s">
        <v>143</v>
      </c>
      <c r="BK458" s="212">
        <f>SUM(BK459:BK483)</f>
        <v>0</v>
      </c>
    </row>
    <row r="459" s="2" customFormat="1" ht="24.15" customHeight="1">
      <c r="A459" s="38"/>
      <c r="B459" s="39"/>
      <c r="C459" s="215" t="s">
        <v>456</v>
      </c>
      <c r="D459" s="215" t="s">
        <v>146</v>
      </c>
      <c r="E459" s="216" t="s">
        <v>457</v>
      </c>
      <c r="F459" s="217" t="s">
        <v>458</v>
      </c>
      <c r="G459" s="218" t="s">
        <v>192</v>
      </c>
      <c r="H459" s="219">
        <v>11.683999999999999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279</v>
      </c>
      <c r="AT459" s="227" t="s">
        <v>146</v>
      </c>
      <c r="AU459" s="227" t="s">
        <v>151</v>
      </c>
      <c r="AY459" s="17" t="s">
        <v>143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151</v>
      </c>
      <c r="BK459" s="228">
        <f>ROUND(I459*H459,2)</f>
        <v>0</v>
      </c>
      <c r="BL459" s="17" t="s">
        <v>279</v>
      </c>
      <c r="BM459" s="227" t="s">
        <v>459</v>
      </c>
    </row>
    <row r="460" s="14" customFormat="1">
      <c r="A460" s="14"/>
      <c r="B460" s="240"/>
      <c r="C460" s="241"/>
      <c r="D460" s="231" t="s">
        <v>153</v>
      </c>
      <c r="E460" s="242" t="s">
        <v>1</v>
      </c>
      <c r="F460" s="243" t="s">
        <v>460</v>
      </c>
      <c r="G460" s="241"/>
      <c r="H460" s="244">
        <v>11.683999999999999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153</v>
      </c>
      <c r="AU460" s="250" t="s">
        <v>151</v>
      </c>
      <c r="AV460" s="14" t="s">
        <v>151</v>
      </c>
      <c r="AW460" s="14" t="s">
        <v>30</v>
      </c>
      <c r="AX460" s="14" t="s">
        <v>81</v>
      </c>
      <c r="AY460" s="250" t="s">
        <v>143</v>
      </c>
    </row>
    <row r="461" s="2" customFormat="1" ht="16.5" customHeight="1">
      <c r="A461" s="38"/>
      <c r="B461" s="39"/>
      <c r="C461" s="262" t="s">
        <v>461</v>
      </c>
      <c r="D461" s="262" t="s">
        <v>170</v>
      </c>
      <c r="E461" s="263" t="s">
        <v>462</v>
      </c>
      <c r="F461" s="264" t="s">
        <v>463</v>
      </c>
      <c r="G461" s="265" t="s">
        <v>192</v>
      </c>
      <c r="H461" s="266">
        <v>12.268000000000001</v>
      </c>
      <c r="I461" s="267"/>
      <c r="J461" s="268">
        <f>ROUND(I461*H461,2)</f>
        <v>0</v>
      </c>
      <c r="K461" s="269"/>
      <c r="L461" s="270"/>
      <c r="M461" s="271" t="s">
        <v>1</v>
      </c>
      <c r="N461" s="272" t="s">
        <v>39</v>
      </c>
      <c r="O461" s="91"/>
      <c r="P461" s="225">
        <f>O461*H461</f>
        <v>0</v>
      </c>
      <c r="Q461" s="225">
        <v>3.0000000000000001E-05</v>
      </c>
      <c r="R461" s="225">
        <f>Q461*H461</f>
        <v>0.00036804000000000003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353</v>
      </c>
      <c r="AT461" s="227" t="s">
        <v>170</v>
      </c>
      <c r="AU461" s="227" t="s">
        <v>151</v>
      </c>
      <c r="AY461" s="17" t="s">
        <v>143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151</v>
      </c>
      <c r="BK461" s="228">
        <f>ROUND(I461*H461,2)</f>
        <v>0</v>
      </c>
      <c r="BL461" s="17" t="s">
        <v>279</v>
      </c>
      <c r="BM461" s="227" t="s">
        <v>464</v>
      </c>
    </row>
    <row r="462" s="14" customFormat="1">
      <c r="A462" s="14"/>
      <c r="B462" s="240"/>
      <c r="C462" s="241"/>
      <c r="D462" s="231" t="s">
        <v>153</v>
      </c>
      <c r="E462" s="241"/>
      <c r="F462" s="243" t="s">
        <v>465</v>
      </c>
      <c r="G462" s="241"/>
      <c r="H462" s="244">
        <v>12.268000000000001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153</v>
      </c>
      <c r="AU462" s="250" t="s">
        <v>151</v>
      </c>
      <c r="AV462" s="14" t="s">
        <v>151</v>
      </c>
      <c r="AW462" s="14" t="s">
        <v>4</v>
      </c>
      <c r="AX462" s="14" t="s">
        <v>81</v>
      </c>
      <c r="AY462" s="250" t="s">
        <v>143</v>
      </c>
    </row>
    <row r="463" s="2" customFormat="1" ht="24.15" customHeight="1">
      <c r="A463" s="38"/>
      <c r="B463" s="39"/>
      <c r="C463" s="215" t="s">
        <v>466</v>
      </c>
      <c r="D463" s="215" t="s">
        <v>146</v>
      </c>
      <c r="E463" s="216" t="s">
        <v>467</v>
      </c>
      <c r="F463" s="217" t="s">
        <v>468</v>
      </c>
      <c r="G463" s="218" t="s">
        <v>149</v>
      </c>
      <c r="H463" s="219">
        <v>9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39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279</v>
      </c>
      <c r="AT463" s="227" t="s">
        <v>146</v>
      </c>
      <c r="AU463" s="227" t="s">
        <v>151</v>
      </c>
      <c r="AY463" s="17" t="s">
        <v>143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151</v>
      </c>
      <c r="BK463" s="228">
        <f>ROUND(I463*H463,2)</f>
        <v>0</v>
      </c>
      <c r="BL463" s="17" t="s">
        <v>279</v>
      </c>
      <c r="BM463" s="227" t="s">
        <v>469</v>
      </c>
    </row>
    <row r="464" s="14" customFormat="1">
      <c r="A464" s="14"/>
      <c r="B464" s="240"/>
      <c r="C464" s="241"/>
      <c r="D464" s="231" t="s">
        <v>153</v>
      </c>
      <c r="E464" s="242" t="s">
        <v>1</v>
      </c>
      <c r="F464" s="243" t="s">
        <v>470</v>
      </c>
      <c r="G464" s="241"/>
      <c r="H464" s="244">
        <v>9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153</v>
      </c>
      <c r="AU464" s="250" t="s">
        <v>151</v>
      </c>
      <c r="AV464" s="14" t="s">
        <v>151</v>
      </c>
      <c r="AW464" s="14" t="s">
        <v>30</v>
      </c>
      <c r="AX464" s="14" t="s">
        <v>81</v>
      </c>
      <c r="AY464" s="250" t="s">
        <v>143</v>
      </c>
    </row>
    <row r="465" s="2" customFormat="1" ht="16.5" customHeight="1">
      <c r="A465" s="38"/>
      <c r="B465" s="39"/>
      <c r="C465" s="262" t="s">
        <v>411</v>
      </c>
      <c r="D465" s="262" t="s">
        <v>170</v>
      </c>
      <c r="E465" s="263" t="s">
        <v>471</v>
      </c>
      <c r="F465" s="264" t="s">
        <v>472</v>
      </c>
      <c r="G465" s="265" t="s">
        <v>149</v>
      </c>
      <c r="H465" s="266">
        <v>2</v>
      </c>
      <c r="I465" s="267"/>
      <c r="J465" s="268">
        <f>ROUND(I465*H465,2)</f>
        <v>0</v>
      </c>
      <c r="K465" s="269"/>
      <c r="L465" s="270"/>
      <c r="M465" s="271" t="s">
        <v>1</v>
      </c>
      <c r="N465" s="272" t="s">
        <v>39</v>
      </c>
      <c r="O465" s="91"/>
      <c r="P465" s="225">
        <f>O465*H465</f>
        <v>0</v>
      </c>
      <c r="Q465" s="225">
        <v>3.0000000000000001E-05</v>
      </c>
      <c r="R465" s="225">
        <f>Q465*H465</f>
        <v>6.0000000000000002E-05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353</v>
      </c>
      <c r="AT465" s="227" t="s">
        <v>170</v>
      </c>
      <c r="AU465" s="227" t="s">
        <v>151</v>
      </c>
      <c r="AY465" s="17" t="s">
        <v>143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151</v>
      </c>
      <c r="BK465" s="228">
        <f>ROUND(I465*H465,2)</f>
        <v>0</v>
      </c>
      <c r="BL465" s="17" t="s">
        <v>279</v>
      </c>
      <c r="BM465" s="227" t="s">
        <v>473</v>
      </c>
    </row>
    <row r="466" s="14" customFormat="1">
      <c r="A466" s="14"/>
      <c r="B466" s="240"/>
      <c r="C466" s="241"/>
      <c r="D466" s="231" t="s">
        <v>153</v>
      </c>
      <c r="E466" s="242" t="s">
        <v>1</v>
      </c>
      <c r="F466" s="243" t="s">
        <v>151</v>
      </c>
      <c r="G466" s="241"/>
      <c r="H466" s="244">
        <v>2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153</v>
      </c>
      <c r="AU466" s="250" t="s">
        <v>151</v>
      </c>
      <c r="AV466" s="14" t="s">
        <v>151</v>
      </c>
      <c r="AW466" s="14" t="s">
        <v>30</v>
      </c>
      <c r="AX466" s="14" t="s">
        <v>81</v>
      </c>
      <c r="AY466" s="250" t="s">
        <v>143</v>
      </c>
    </row>
    <row r="467" s="2" customFormat="1" ht="16.5" customHeight="1">
      <c r="A467" s="38"/>
      <c r="B467" s="39"/>
      <c r="C467" s="262" t="s">
        <v>474</v>
      </c>
      <c r="D467" s="262" t="s">
        <v>170</v>
      </c>
      <c r="E467" s="263" t="s">
        <v>475</v>
      </c>
      <c r="F467" s="264" t="s">
        <v>476</v>
      </c>
      <c r="G467" s="265" t="s">
        <v>149</v>
      </c>
      <c r="H467" s="266">
        <v>7</v>
      </c>
      <c r="I467" s="267"/>
      <c r="J467" s="268">
        <f>ROUND(I467*H467,2)</f>
        <v>0</v>
      </c>
      <c r="K467" s="269"/>
      <c r="L467" s="270"/>
      <c r="M467" s="271" t="s">
        <v>1</v>
      </c>
      <c r="N467" s="272" t="s">
        <v>39</v>
      </c>
      <c r="O467" s="91"/>
      <c r="P467" s="225">
        <f>O467*H467</f>
        <v>0</v>
      </c>
      <c r="Q467" s="225">
        <v>4.0000000000000003E-05</v>
      </c>
      <c r="R467" s="225">
        <f>Q467*H467</f>
        <v>0.00028000000000000003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353</v>
      </c>
      <c r="AT467" s="227" t="s">
        <v>170</v>
      </c>
      <c r="AU467" s="227" t="s">
        <v>151</v>
      </c>
      <c r="AY467" s="17" t="s">
        <v>143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151</v>
      </c>
      <c r="BK467" s="228">
        <f>ROUND(I467*H467,2)</f>
        <v>0</v>
      </c>
      <c r="BL467" s="17" t="s">
        <v>279</v>
      </c>
      <c r="BM467" s="227" t="s">
        <v>477</v>
      </c>
    </row>
    <row r="468" s="14" customFormat="1">
      <c r="A468" s="14"/>
      <c r="B468" s="240"/>
      <c r="C468" s="241"/>
      <c r="D468" s="231" t="s">
        <v>153</v>
      </c>
      <c r="E468" s="242" t="s">
        <v>1</v>
      </c>
      <c r="F468" s="243" t="s">
        <v>189</v>
      </c>
      <c r="G468" s="241"/>
      <c r="H468" s="244">
        <v>7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153</v>
      </c>
      <c r="AU468" s="250" t="s">
        <v>151</v>
      </c>
      <c r="AV468" s="14" t="s">
        <v>151</v>
      </c>
      <c r="AW468" s="14" t="s">
        <v>30</v>
      </c>
      <c r="AX468" s="14" t="s">
        <v>81</v>
      </c>
      <c r="AY468" s="250" t="s">
        <v>143</v>
      </c>
    </row>
    <row r="469" s="2" customFormat="1" ht="33" customHeight="1">
      <c r="A469" s="38"/>
      <c r="B469" s="39"/>
      <c r="C469" s="215" t="s">
        <v>478</v>
      </c>
      <c r="D469" s="215" t="s">
        <v>146</v>
      </c>
      <c r="E469" s="216" t="s">
        <v>479</v>
      </c>
      <c r="F469" s="217" t="s">
        <v>480</v>
      </c>
      <c r="G469" s="218" t="s">
        <v>185</v>
      </c>
      <c r="H469" s="219">
        <v>7.335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0.0044999999999999997</v>
      </c>
      <c r="R469" s="225">
        <f>Q469*H469</f>
        <v>0.033007499999999995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279</v>
      </c>
      <c r="AT469" s="227" t="s">
        <v>146</v>
      </c>
      <c r="AU469" s="227" t="s">
        <v>151</v>
      </c>
      <c r="AY469" s="17" t="s">
        <v>143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151</v>
      </c>
      <c r="BK469" s="228">
        <f>ROUND(I469*H469,2)</f>
        <v>0</v>
      </c>
      <c r="BL469" s="17" t="s">
        <v>279</v>
      </c>
      <c r="BM469" s="227" t="s">
        <v>481</v>
      </c>
    </row>
    <row r="470" s="13" customFormat="1">
      <c r="A470" s="13"/>
      <c r="B470" s="229"/>
      <c r="C470" s="230"/>
      <c r="D470" s="231" t="s">
        <v>153</v>
      </c>
      <c r="E470" s="232" t="s">
        <v>1</v>
      </c>
      <c r="F470" s="233" t="s">
        <v>211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153</v>
      </c>
      <c r="AU470" s="239" t="s">
        <v>151</v>
      </c>
      <c r="AV470" s="13" t="s">
        <v>81</v>
      </c>
      <c r="AW470" s="13" t="s">
        <v>30</v>
      </c>
      <c r="AX470" s="13" t="s">
        <v>73</v>
      </c>
      <c r="AY470" s="239" t="s">
        <v>143</v>
      </c>
    </row>
    <row r="471" s="14" customFormat="1">
      <c r="A471" s="14"/>
      <c r="B471" s="240"/>
      <c r="C471" s="241"/>
      <c r="D471" s="231" t="s">
        <v>153</v>
      </c>
      <c r="E471" s="242" t="s">
        <v>1</v>
      </c>
      <c r="F471" s="243" t="s">
        <v>212</v>
      </c>
      <c r="G471" s="241"/>
      <c r="H471" s="244">
        <v>7.335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153</v>
      </c>
      <c r="AU471" s="250" t="s">
        <v>151</v>
      </c>
      <c r="AV471" s="14" t="s">
        <v>151</v>
      </c>
      <c r="AW471" s="14" t="s">
        <v>30</v>
      </c>
      <c r="AX471" s="14" t="s">
        <v>81</v>
      </c>
      <c r="AY471" s="250" t="s">
        <v>143</v>
      </c>
    </row>
    <row r="472" s="2" customFormat="1" ht="24.15" customHeight="1">
      <c r="A472" s="38"/>
      <c r="B472" s="39"/>
      <c r="C472" s="215" t="s">
        <v>482</v>
      </c>
      <c r="D472" s="215" t="s">
        <v>146</v>
      </c>
      <c r="E472" s="216" t="s">
        <v>483</v>
      </c>
      <c r="F472" s="217" t="s">
        <v>484</v>
      </c>
      <c r="G472" s="218" t="s">
        <v>185</v>
      </c>
      <c r="H472" s="219">
        <v>13.452999999999999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0.0044999999999999997</v>
      </c>
      <c r="R472" s="225">
        <f>Q472*H472</f>
        <v>0.060538499999999995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279</v>
      </c>
      <c r="AT472" s="227" t="s">
        <v>146</v>
      </c>
      <c r="AU472" s="227" t="s">
        <v>151</v>
      </c>
      <c r="AY472" s="17" t="s">
        <v>143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151</v>
      </c>
      <c r="BK472" s="228">
        <f>ROUND(I472*H472,2)</f>
        <v>0</v>
      </c>
      <c r="BL472" s="17" t="s">
        <v>279</v>
      </c>
      <c r="BM472" s="227" t="s">
        <v>485</v>
      </c>
    </row>
    <row r="473" s="13" customFormat="1">
      <c r="A473" s="13"/>
      <c r="B473" s="229"/>
      <c r="C473" s="230"/>
      <c r="D473" s="231" t="s">
        <v>153</v>
      </c>
      <c r="E473" s="232" t="s">
        <v>1</v>
      </c>
      <c r="F473" s="233" t="s">
        <v>211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153</v>
      </c>
      <c r="AU473" s="239" t="s">
        <v>151</v>
      </c>
      <c r="AV473" s="13" t="s">
        <v>81</v>
      </c>
      <c r="AW473" s="13" t="s">
        <v>30</v>
      </c>
      <c r="AX473" s="13" t="s">
        <v>73</v>
      </c>
      <c r="AY473" s="239" t="s">
        <v>143</v>
      </c>
    </row>
    <row r="474" s="13" customFormat="1">
      <c r="A474" s="13"/>
      <c r="B474" s="229"/>
      <c r="C474" s="230"/>
      <c r="D474" s="231" t="s">
        <v>153</v>
      </c>
      <c r="E474" s="232" t="s">
        <v>1</v>
      </c>
      <c r="F474" s="233" t="s">
        <v>486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153</v>
      </c>
      <c r="AU474" s="239" t="s">
        <v>151</v>
      </c>
      <c r="AV474" s="13" t="s">
        <v>81</v>
      </c>
      <c r="AW474" s="13" t="s">
        <v>30</v>
      </c>
      <c r="AX474" s="13" t="s">
        <v>73</v>
      </c>
      <c r="AY474" s="239" t="s">
        <v>143</v>
      </c>
    </row>
    <row r="475" s="14" customFormat="1">
      <c r="A475" s="14"/>
      <c r="B475" s="240"/>
      <c r="C475" s="241"/>
      <c r="D475" s="231" t="s">
        <v>153</v>
      </c>
      <c r="E475" s="242" t="s">
        <v>1</v>
      </c>
      <c r="F475" s="243" t="s">
        <v>487</v>
      </c>
      <c r="G475" s="241"/>
      <c r="H475" s="244">
        <v>1.7529999999999999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153</v>
      </c>
      <c r="AU475" s="250" t="s">
        <v>151</v>
      </c>
      <c r="AV475" s="14" t="s">
        <v>151</v>
      </c>
      <c r="AW475" s="14" t="s">
        <v>30</v>
      </c>
      <c r="AX475" s="14" t="s">
        <v>73</v>
      </c>
      <c r="AY475" s="250" t="s">
        <v>143</v>
      </c>
    </row>
    <row r="476" s="13" customFormat="1">
      <c r="A476" s="13"/>
      <c r="B476" s="229"/>
      <c r="C476" s="230"/>
      <c r="D476" s="231" t="s">
        <v>153</v>
      </c>
      <c r="E476" s="232" t="s">
        <v>1</v>
      </c>
      <c r="F476" s="233" t="s">
        <v>488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153</v>
      </c>
      <c r="AU476" s="239" t="s">
        <v>151</v>
      </c>
      <c r="AV476" s="13" t="s">
        <v>81</v>
      </c>
      <c r="AW476" s="13" t="s">
        <v>30</v>
      </c>
      <c r="AX476" s="13" t="s">
        <v>73</v>
      </c>
      <c r="AY476" s="239" t="s">
        <v>143</v>
      </c>
    </row>
    <row r="477" s="14" customFormat="1">
      <c r="A477" s="14"/>
      <c r="B477" s="240"/>
      <c r="C477" s="241"/>
      <c r="D477" s="231" t="s">
        <v>153</v>
      </c>
      <c r="E477" s="242" t="s">
        <v>1</v>
      </c>
      <c r="F477" s="243" t="s">
        <v>489</v>
      </c>
      <c r="G477" s="241"/>
      <c r="H477" s="244">
        <v>4.4000000000000004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153</v>
      </c>
      <c r="AU477" s="250" t="s">
        <v>151</v>
      </c>
      <c r="AV477" s="14" t="s">
        <v>151</v>
      </c>
      <c r="AW477" s="14" t="s">
        <v>30</v>
      </c>
      <c r="AX477" s="14" t="s">
        <v>73</v>
      </c>
      <c r="AY477" s="250" t="s">
        <v>143</v>
      </c>
    </row>
    <row r="478" s="13" customFormat="1">
      <c r="A478" s="13"/>
      <c r="B478" s="229"/>
      <c r="C478" s="230"/>
      <c r="D478" s="231" t="s">
        <v>153</v>
      </c>
      <c r="E478" s="232" t="s">
        <v>1</v>
      </c>
      <c r="F478" s="233" t="s">
        <v>490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153</v>
      </c>
      <c r="AU478" s="239" t="s">
        <v>151</v>
      </c>
      <c r="AV478" s="13" t="s">
        <v>81</v>
      </c>
      <c r="AW478" s="13" t="s">
        <v>30</v>
      </c>
      <c r="AX478" s="13" t="s">
        <v>73</v>
      </c>
      <c r="AY478" s="239" t="s">
        <v>143</v>
      </c>
    </row>
    <row r="479" s="14" customFormat="1">
      <c r="A479" s="14"/>
      <c r="B479" s="240"/>
      <c r="C479" s="241"/>
      <c r="D479" s="231" t="s">
        <v>153</v>
      </c>
      <c r="E479" s="242" t="s">
        <v>1</v>
      </c>
      <c r="F479" s="243" t="s">
        <v>491</v>
      </c>
      <c r="G479" s="241"/>
      <c r="H479" s="244">
        <v>7.2999999999999998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153</v>
      </c>
      <c r="AU479" s="250" t="s">
        <v>151</v>
      </c>
      <c r="AV479" s="14" t="s">
        <v>151</v>
      </c>
      <c r="AW479" s="14" t="s">
        <v>30</v>
      </c>
      <c r="AX479" s="14" t="s">
        <v>73</v>
      </c>
      <c r="AY479" s="250" t="s">
        <v>143</v>
      </c>
    </row>
    <row r="480" s="15" customFormat="1">
      <c r="A480" s="15"/>
      <c r="B480" s="251"/>
      <c r="C480" s="252"/>
      <c r="D480" s="231" t="s">
        <v>153</v>
      </c>
      <c r="E480" s="253" t="s">
        <v>1</v>
      </c>
      <c r="F480" s="254" t="s">
        <v>163</v>
      </c>
      <c r="G480" s="252"/>
      <c r="H480" s="255">
        <v>13.452999999999999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1" t="s">
        <v>153</v>
      </c>
      <c r="AU480" s="261" t="s">
        <v>151</v>
      </c>
      <c r="AV480" s="15" t="s">
        <v>150</v>
      </c>
      <c r="AW480" s="15" t="s">
        <v>30</v>
      </c>
      <c r="AX480" s="15" t="s">
        <v>81</v>
      </c>
      <c r="AY480" s="261" t="s">
        <v>143</v>
      </c>
    </row>
    <row r="481" s="2" customFormat="1" ht="33" customHeight="1">
      <c r="A481" s="38"/>
      <c r="B481" s="39"/>
      <c r="C481" s="215" t="s">
        <v>492</v>
      </c>
      <c r="D481" s="215" t="s">
        <v>146</v>
      </c>
      <c r="E481" s="216" t="s">
        <v>493</v>
      </c>
      <c r="F481" s="217" t="s">
        <v>494</v>
      </c>
      <c r="G481" s="218" t="s">
        <v>166</v>
      </c>
      <c r="H481" s="219">
        <v>0.094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</v>
      </c>
      <c r="R481" s="225">
        <f>Q481*H481</f>
        <v>0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279</v>
      </c>
      <c r="AT481" s="227" t="s">
        <v>146</v>
      </c>
      <c r="AU481" s="227" t="s">
        <v>151</v>
      </c>
      <c r="AY481" s="17" t="s">
        <v>143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151</v>
      </c>
      <c r="BK481" s="228">
        <f>ROUND(I481*H481,2)</f>
        <v>0</v>
      </c>
      <c r="BL481" s="17" t="s">
        <v>279</v>
      </c>
      <c r="BM481" s="227" t="s">
        <v>495</v>
      </c>
    </row>
    <row r="482" s="2" customFormat="1" ht="24.15" customHeight="1">
      <c r="A482" s="38"/>
      <c r="B482" s="39"/>
      <c r="C482" s="215" t="s">
        <v>496</v>
      </c>
      <c r="D482" s="215" t="s">
        <v>146</v>
      </c>
      <c r="E482" s="216" t="s">
        <v>497</v>
      </c>
      <c r="F482" s="217" t="s">
        <v>498</v>
      </c>
      <c r="G482" s="218" t="s">
        <v>166</v>
      </c>
      <c r="H482" s="219">
        <v>0.094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0</v>
      </c>
      <c r="R482" s="225">
        <f>Q482*H482</f>
        <v>0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279</v>
      </c>
      <c r="AT482" s="227" t="s">
        <v>146</v>
      </c>
      <c r="AU482" s="227" t="s">
        <v>151</v>
      </c>
      <c r="AY482" s="17" t="s">
        <v>143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151</v>
      </c>
      <c r="BK482" s="228">
        <f>ROUND(I482*H482,2)</f>
        <v>0</v>
      </c>
      <c r="BL482" s="17" t="s">
        <v>279</v>
      </c>
      <c r="BM482" s="227" t="s">
        <v>499</v>
      </c>
    </row>
    <row r="483" s="2" customFormat="1" ht="24.15" customHeight="1">
      <c r="A483" s="38"/>
      <c r="B483" s="39"/>
      <c r="C483" s="215" t="s">
        <v>500</v>
      </c>
      <c r="D483" s="215" t="s">
        <v>146</v>
      </c>
      <c r="E483" s="216" t="s">
        <v>501</v>
      </c>
      <c r="F483" s="217" t="s">
        <v>502</v>
      </c>
      <c r="G483" s="218" t="s">
        <v>166</v>
      </c>
      <c r="H483" s="219">
        <v>0.094</v>
      </c>
      <c r="I483" s="220"/>
      <c r="J483" s="221">
        <f>ROUND(I483*H483,2)</f>
        <v>0</v>
      </c>
      <c r="K483" s="222"/>
      <c r="L483" s="44"/>
      <c r="M483" s="223" t="s">
        <v>1</v>
      </c>
      <c r="N483" s="224" t="s">
        <v>39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279</v>
      </c>
      <c r="AT483" s="227" t="s">
        <v>146</v>
      </c>
      <c r="AU483" s="227" t="s">
        <v>151</v>
      </c>
      <c r="AY483" s="17" t="s">
        <v>143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151</v>
      </c>
      <c r="BK483" s="228">
        <f>ROUND(I483*H483,2)</f>
        <v>0</v>
      </c>
      <c r="BL483" s="17" t="s">
        <v>279</v>
      </c>
      <c r="BM483" s="227" t="s">
        <v>503</v>
      </c>
    </row>
    <row r="484" s="12" customFormat="1" ht="22.8" customHeight="1">
      <c r="A484" s="12"/>
      <c r="B484" s="199"/>
      <c r="C484" s="200"/>
      <c r="D484" s="201" t="s">
        <v>72</v>
      </c>
      <c r="E484" s="213" t="s">
        <v>504</v>
      </c>
      <c r="F484" s="213" t="s">
        <v>505</v>
      </c>
      <c r="G484" s="200"/>
      <c r="H484" s="200"/>
      <c r="I484" s="203"/>
      <c r="J484" s="214">
        <f>BK484</f>
        <v>0</v>
      </c>
      <c r="K484" s="200"/>
      <c r="L484" s="205"/>
      <c r="M484" s="206"/>
      <c r="N484" s="207"/>
      <c r="O484" s="207"/>
      <c r="P484" s="208">
        <f>SUM(P485:P517)</f>
        <v>0</v>
      </c>
      <c r="Q484" s="207"/>
      <c r="R484" s="208">
        <f>SUM(R485:R517)</f>
        <v>0.082980899999999996</v>
      </c>
      <c r="S484" s="207"/>
      <c r="T484" s="209">
        <f>SUM(T485:T517)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0" t="s">
        <v>151</v>
      </c>
      <c r="AT484" s="211" t="s">
        <v>72</v>
      </c>
      <c r="AU484" s="211" t="s">
        <v>81</v>
      </c>
      <c r="AY484" s="210" t="s">
        <v>143</v>
      </c>
      <c r="BK484" s="212">
        <f>SUM(BK485:BK517)</f>
        <v>0</v>
      </c>
    </row>
    <row r="485" s="2" customFormat="1" ht="24.15" customHeight="1">
      <c r="A485" s="38"/>
      <c r="B485" s="39"/>
      <c r="C485" s="215" t="s">
        <v>506</v>
      </c>
      <c r="D485" s="215" t="s">
        <v>146</v>
      </c>
      <c r="E485" s="216" t="s">
        <v>507</v>
      </c>
      <c r="F485" s="217" t="s">
        <v>508</v>
      </c>
      <c r="G485" s="218" t="s">
        <v>185</v>
      </c>
      <c r="H485" s="219">
        <v>7.335</v>
      </c>
      <c r="I485" s="220"/>
      <c r="J485" s="221">
        <f>ROUND(I485*H485,2)</f>
        <v>0</v>
      </c>
      <c r="K485" s="222"/>
      <c r="L485" s="44"/>
      <c r="M485" s="223" t="s">
        <v>1</v>
      </c>
      <c r="N485" s="224" t="s">
        <v>39</v>
      </c>
      <c r="O485" s="91"/>
      <c r="P485" s="225">
        <f>O485*H485</f>
        <v>0</v>
      </c>
      <c r="Q485" s="225">
        <v>0</v>
      </c>
      <c r="R485" s="225">
        <f>Q485*H485</f>
        <v>0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279</v>
      </c>
      <c r="AT485" s="227" t="s">
        <v>146</v>
      </c>
      <c r="AU485" s="227" t="s">
        <v>151</v>
      </c>
      <c r="AY485" s="17" t="s">
        <v>143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151</v>
      </c>
      <c r="BK485" s="228">
        <f>ROUND(I485*H485,2)</f>
        <v>0</v>
      </c>
      <c r="BL485" s="17" t="s">
        <v>279</v>
      </c>
      <c r="BM485" s="227" t="s">
        <v>509</v>
      </c>
    </row>
    <row r="486" s="13" customFormat="1">
      <c r="A486" s="13"/>
      <c r="B486" s="229"/>
      <c r="C486" s="230"/>
      <c r="D486" s="231" t="s">
        <v>153</v>
      </c>
      <c r="E486" s="232" t="s">
        <v>1</v>
      </c>
      <c r="F486" s="233" t="s">
        <v>510</v>
      </c>
      <c r="G486" s="230"/>
      <c r="H486" s="232" t="s">
        <v>1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153</v>
      </c>
      <c r="AU486" s="239" t="s">
        <v>151</v>
      </c>
      <c r="AV486" s="13" t="s">
        <v>81</v>
      </c>
      <c r="AW486" s="13" t="s">
        <v>30</v>
      </c>
      <c r="AX486" s="13" t="s">
        <v>73</v>
      </c>
      <c r="AY486" s="239" t="s">
        <v>143</v>
      </c>
    </row>
    <row r="487" s="14" customFormat="1">
      <c r="A487" s="14"/>
      <c r="B487" s="240"/>
      <c r="C487" s="241"/>
      <c r="D487" s="231" t="s">
        <v>153</v>
      </c>
      <c r="E487" s="242" t="s">
        <v>1</v>
      </c>
      <c r="F487" s="243" t="s">
        <v>511</v>
      </c>
      <c r="G487" s="241"/>
      <c r="H487" s="244">
        <v>7.335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153</v>
      </c>
      <c r="AU487" s="250" t="s">
        <v>151</v>
      </c>
      <c r="AV487" s="14" t="s">
        <v>151</v>
      </c>
      <c r="AW487" s="14" t="s">
        <v>30</v>
      </c>
      <c r="AX487" s="14" t="s">
        <v>81</v>
      </c>
      <c r="AY487" s="250" t="s">
        <v>143</v>
      </c>
    </row>
    <row r="488" s="2" customFormat="1" ht="24.15" customHeight="1">
      <c r="A488" s="38"/>
      <c r="B488" s="39"/>
      <c r="C488" s="262" t="s">
        <v>512</v>
      </c>
      <c r="D488" s="262" t="s">
        <v>170</v>
      </c>
      <c r="E488" s="263" t="s">
        <v>513</v>
      </c>
      <c r="F488" s="264" t="s">
        <v>514</v>
      </c>
      <c r="G488" s="265" t="s">
        <v>185</v>
      </c>
      <c r="H488" s="266">
        <v>7.702</v>
      </c>
      <c r="I488" s="267"/>
      <c r="J488" s="268">
        <f>ROUND(I488*H488,2)</f>
        <v>0</v>
      </c>
      <c r="K488" s="269"/>
      <c r="L488" s="270"/>
      <c r="M488" s="271" t="s">
        <v>1</v>
      </c>
      <c r="N488" s="272" t="s">
        <v>39</v>
      </c>
      <c r="O488" s="91"/>
      <c r="P488" s="225">
        <f>O488*H488</f>
        <v>0</v>
      </c>
      <c r="Q488" s="225">
        <v>0.0023999999999999998</v>
      </c>
      <c r="R488" s="225">
        <f>Q488*H488</f>
        <v>0.018484799999999999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353</v>
      </c>
      <c r="AT488" s="227" t="s">
        <v>170</v>
      </c>
      <c r="AU488" s="227" t="s">
        <v>151</v>
      </c>
      <c r="AY488" s="17" t="s">
        <v>143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151</v>
      </c>
      <c r="BK488" s="228">
        <f>ROUND(I488*H488,2)</f>
        <v>0</v>
      </c>
      <c r="BL488" s="17" t="s">
        <v>279</v>
      </c>
      <c r="BM488" s="227" t="s">
        <v>515</v>
      </c>
    </row>
    <row r="489" s="14" customFormat="1">
      <c r="A489" s="14"/>
      <c r="B489" s="240"/>
      <c r="C489" s="241"/>
      <c r="D489" s="231" t="s">
        <v>153</v>
      </c>
      <c r="E489" s="241"/>
      <c r="F489" s="243" t="s">
        <v>516</v>
      </c>
      <c r="G489" s="241"/>
      <c r="H489" s="244">
        <v>7.702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153</v>
      </c>
      <c r="AU489" s="250" t="s">
        <v>151</v>
      </c>
      <c r="AV489" s="14" t="s">
        <v>151</v>
      </c>
      <c r="AW489" s="14" t="s">
        <v>4</v>
      </c>
      <c r="AX489" s="14" t="s">
        <v>81</v>
      </c>
      <c r="AY489" s="250" t="s">
        <v>143</v>
      </c>
    </row>
    <row r="490" s="2" customFormat="1" ht="24.15" customHeight="1">
      <c r="A490" s="38"/>
      <c r="B490" s="39"/>
      <c r="C490" s="215" t="s">
        <v>517</v>
      </c>
      <c r="D490" s="215" t="s">
        <v>146</v>
      </c>
      <c r="E490" s="216" t="s">
        <v>518</v>
      </c>
      <c r="F490" s="217" t="s">
        <v>519</v>
      </c>
      <c r="G490" s="218" t="s">
        <v>192</v>
      </c>
      <c r="H490" s="219">
        <v>11.683999999999999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279</v>
      </c>
      <c r="AT490" s="227" t="s">
        <v>146</v>
      </c>
      <c r="AU490" s="227" t="s">
        <v>151</v>
      </c>
      <c r="AY490" s="17" t="s">
        <v>143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151</v>
      </c>
      <c r="BK490" s="228">
        <f>ROUND(I490*H490,2)</f>
        <v>0</v>
      </c>
      <c r="BL490" s="17" t="s">
        <v>279</v>
      </c>
      <c r="BM490" s="227" t="s">
        <v>520</v>
      </c>
    </row>
    <row r="491" s="13" customFormat="1">
      <c r="A491" s="13"/>
      <c r="B491" s="229"/>
      <c r="C491" s="230"/>
      <c r="D491" s="231" t="s">
        <v>153</v>
      </c>
      <c r="E491" s="232" t="s">
        <v>1</v>
      </c>
      <c r="F491" s="233" t="s">
        <v>211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153</v>
      </c>
      <c r="AU491" s="239" t="s">
        <v>151</v>
      </c>
      <c r="AV491" s="13" t="s">
        <v>81</v>
      </c>
      <c r="AW491" s="13" t="s">
        <v>30</v>
      </c>
      <c r="AX491" s="13" t="s">
        <v>73</v>
      </c>
      <c r="AY491" s="239" t="s">
        <v>143</v>
      </c>
    </row>
    <row r="492" s="14" customFormat="1">
      <c r="A492" s="14"/>
      <c r="B492" s="240"/>
      <c r="C492" s="241"/>
      <c r="D492" s="231" t="s">
        <v>153</v>
      </c>
      <c r="E492" s="242" t="s">
        <v>1</v>
      </c>
      <c r="F492" s="243" t="s">
        <v>460</v>
      </c>
      <c r="G492" s="241"/>
      <c r="H492" s="244">
        <v>11.683999999999999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153</v>
      </c>
      <c r="AU492" s="250" t="s">
        <v>151</v>
      </c>
      <c r="AV492" s="14" t="s">
        <v>151</v>
      </c>
      <c r="AW492" s="14" t="s">
        <v>30</v>
      </c>
      <c r="AX492" s="14" t="s">
        <v>81</v>
      </c>
      <c r="AY492" s="250" t="s">
        <v>143</v>
      </c>
    </row>
    <row r="493" s="2" customFormat="1" ht="24.15" customHeight="1">
      <c r="A493" s="38"/>
      <c r="B493" s="39"/>
      <c r="C493" s="262" t="s">
        <v>521</v>
      </c>
      <c r="D493" s="262" t="s">
        <v>170</v>
      </c>
      <c r="E493" s="263" t="s">
        <v>522</v>
      </c>
      <c r="F493" s="264" t="s">
        <v>523</v>
      </c>
      <c r="G493" s="265" t="s">
        <v>192</v>
      </c>
      <c r="H493" s="266">
        <v>12.268000000000001</v>
      </c>
      <c r="I493" s="267"/>
      <c r="J493" s="268">
        <f>ROUND(I493*H493,2)</f>
        <v>0</v>
      </c>
      <c r="K493" s="269"/>
      <c r="L493" s="270"/>
      <c r="M493" s="271" t="s">
        <v>1</v>
      </c>
      <c r="N493" s="272" t="s">
        <v>39</v>
      </c>
      <c r="O493" s="91"/>
      <c r="P493" s="225">
        <f>O493*H493</f>
        <v>0</v>
      </c>
      <c r="Q493" s="225">
        <v>5.0000000000000002E-05</v>
      </c>
      <c r="R493" s="225">
        <f>Q493*H493</f>
        <v>0.00061340000000000006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353</v>
      </c>
      <c r="AT493" s="227" t="s">
        <v>170</v>
      </c>
      <c r="AU493" s="227" t="s">
        <v>151</v>
      </c>
      <c r="AY493" s="17" t="s">
        <v>143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151</v>
      </c>
      <c r="BK493" s="228">
        <f>ROUND(I493*H493,2)</f>
        <v>0</v>
      </c>
      <c r="BL493" s="17" t="s">
        <v>279</v>
      </c>
      <c r="BM493" s="227" t="s">
        <v>524</v>
      </c>
    </row>
    <row r="494" s="14" customFormat="1">
      <c r="A494" s="14"/>
      <c r="B494" s="240"/>
      <c r="C494" s="241"/>
      <c r="D494" s="231" t="s">
        <v>153</v>
      </c>
      <c r="E494" s="241"/>
      <c r="F494" s="243" t="s">
        <v>465</v>
      </c>
      <c r="G494" s="241"/>
      <c r="H494" s="244">
        <v>12.268000000000001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153</v>
      </c>
      <c r="AU494" s="250" t="s">
        <v>151</v>
      </c>
      <c r="AV494" s="14" t="s">
        <v>151</v>
      </c>
      <c r="AW494" s="14" t="s">
        <v>4</v>
      </c>
      <c r="AX494" s="14" t="s">
        <v>81</v>
      </c>
      <c r="AY494" s="250" t="s">
        <v>143</v>
      </c>
    </row>
    <row r="495" s="2" customFormat="1" ht="24.15" customHeight="1">
      <c r="A495" s="38"/>
      <c r="B495" s="39"/>
      <c r="C495" s="215" t="s">
        <v>525</v>
      </c>
      <c r="D495" s="215" t="s">
        <v>146</v>
      </c>
      <c r="E495" s="216" t="s">
        <v>526</v>
      </c>
      <c r="F495" s="217" t="s">
        <v>527</v>
      </c>
      <c r="G495" s="218" t="s">
        <v>185</v>
      </c>
      <c r="H495" s="219">
        <v>77.126000000000005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279</v>
      </c>
      <c r="AT495" s="227" t="s">
        <v>146</v>
      </c>
      <c r="AU495" s="227" t="s">
        <v>151</v>
      </c>
      <c r="AY495" s="17" t="s">
        <v>143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151</v>
      </c>
      <c r="BK495" s="228">
        <f>ROUND(I495*H495,2)</f>
        <v>0</v>
      </c>
      <c r="BL495" s="17" t="s">
        <v>279</v>
      </c>
      <c r="BM495" s="227" t="s">
        <v>528</v>
      </c>
    </row>
    <row r="496" s="13" customFormat="1">
      <c r="A496" s="13"/>
      <c r="B496" s="229"/>
      <c r="C496" s="230"/>
      <c r="D496" s="231" t="s">
        <v>153</v>
      </c>
      <c r="E496" s="232" t="s">
        <v>1</v>
      </c>
      <c r="F496" s="233" t="s">
        <v>529</v>
      </c>
      <c r="G496" s="230"/>
      <c r="H496" s="232" t="s">
        <v>1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153</v>
      </c>
      <c r="AU496" s="239" t="s">
        <v>151</v>
      </c>
      <c r="AV496" s="13" t="s">
        <v>81</v>
      </c>
      <c r="AW496" s="13" t="s">
        <v>30</v>
      </c>
      <c r="AX496" s="13" t="s">
        <v>73</v>
      </c>
      <c r="AY496" s="239" t="s">
        <v>143</v>
      </c>
    </row>
    <row r="497" s="14" customFormat="1">
      <c r="A497" s="14"/>
      <c r="B497" s="240"/>
      <c r="C497" s="241"/>
      <c r="D497" s="231" t="s">
        <v>153</v>
      </c>
      <c r="E497" s="242" t="s">
        <v>1</v>
      </c>
      <c r="F497" s="243" t="s">
        <v>511</v>
      </c>
      <c r="G497" s="241"/>
      <c r="H497" s="244">
        <v>7.335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153</v>
      </c>
      <c r="AU497" s="250" t="s">
        <v>151</v>
      </c>
      <c r="AV497" s="14" t="s">
        <v>151</v>
      </c>
      <c r="AW497" s="14" t="s">
        <v>30</v>
      </c>
      <c r="AX497" s="14" t="s">
        <v>73</v>
      </c>
      <c r="AY497" s="250" t="s">
        <v>143</v>
      </c>
    </row>
    <row r="498" s="13" customFormat="1">
      <c r="A498" s="13"/>
      <c r="B498" s="229"/>
      <c r="C498" s="230"/>
      <c r="D498" s="231" t="s">
        <v>153</v>
      </c>
      <c r="E498" s="232" t="s">
        <v>1</v>
      </c>
      <c r="F498" s="233" t="s">
        <v>530</v>
      </c>
      <c r="G498" s="230"/>
      <c r="H498" s="232" t="s">
        <v>1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153</v>
      </c>
      <c r="AU498" s="239" t="s">
        <v>151</v>
      </c>
      <c r="AV498" s="13" t="s">
        <v>81</v>
      </c>
      <c r="AW498" s="13" t="s">
        <v>30</v>
      </c>
      <c r="AX498" s="13" t="s">
        <v>73</v>
      </c>
      <c r="AY498" s="239" t="s">
        <v>143</v>
      </c>
    </row>
    <row r="499" s="13" customFormat="1">
      <c r="A499" s="13"/>
      <c r="B499" s="229"/>
      <c r="C499" s="230"/>
      <c r="D499" s="231" t="s">
        <v>153</v>
      </c>
      <c r="E499" s="232" t="s">
        <v>1</v>
      </c>
      <c r="F499" s="233" t="s">
        <v>205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153</v>
      </c>
      <c r="AU499" s="239" t="s">
        <v>151</v>
      </c>
      <c r="AV499" s="13" t="s">
        <v>81</v>
      </c>
      <c r="AW499" s="13" t="s">
        <v>30</v>
      </c>
      <c r="AX499" s="13" t="s">
        <v>73</v>
      </c>
      <c r="AY499" s="239" t="s">
        <v>143</v>
      </c>
    </row>
    <row r="500" s="14" customFormat="1">
      <c r="A500" s="14"/>
      <c r="B500" s="240"/>
      <c r="C500" s="241"/>
      <c r="D500" s="231" t="s">
        <v>153</v>
      </c>
      <c r="E500" s="242" t="s">
        <v>1</v>
      </c>
      <c r="F500" s="243" t="s">
        <v>206</v>
      </c>
      <c r="G500" s="241"/>
      <c r="H500" s="244">
        <v>17.867000000000001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153</v>
      </c>
      <c r="AU500" s="250" t="s">
        <v>151</v>
      </c>
      <c r="AV500" s="14" t="s">
        <v>151</v>
      </c>
      <c r="AW500" s="14" t="s">
        <v>30</v>
      </c>
      <c r="AX500" s="14" t="s">
        <v>73</v>
      </c>
      <c r="AY500" s="250" t="s">
        <v>143</v>
      </c>
    </row>
    <row r="501" s="13" customFormat="1">
      <c r="A501" s="13"/>
      <c r="B501" s="229"/>
      <c r="C501" s="230"/>
      <c r="D501" s="231" t="s">
        <v>153</v>
      </c>
      <c r="E501" s="232" t="s">
        <v>1</v>
      </c>
      <c r="F501" s="233" t="s">
        <v>207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153</v>
      </c>
      <c r="AU501" s="239" t="s">
        <v>151</v>
      </c>
      <c r="AV501" s="13" t="s">
        <v>81</v>
      </c>
      <c r="AW501" s="13" t="s">
        <v>30</v>
      </c>
      <c r="AX501" s="13" t="s">
        <v>73</v>
      </c>
      <c r="AY501" s="239" t="s">
        <v>143</v>
      </c>
    </row>
    <row r="502" s="14" customFormat="1">
      <c r="A502" s="14"/>
      <c r="B502" s="240"/>
      <c r="C502" s="241"/>
      <c r="D502" s="231" t="s">
        <v>153</v>
      </c>
      <c r="E502" s="242" t="s">
        <v>1</v>
      </c>
      <c r="F502" s="243" t="s">
        <v>208</v>
      </c>
      <c r="G502" s="241"/>
      <c r="H502" s="244">
        <v>14.810000000000001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153</v>
      </c>
      <c r="AU502" s="250" t="s">
        <v>151</v>
      </c>
      <c r="AV502" s="14" t="s">
        <v>151</v>
      </c>
      <c r="AW502" s="14" t="s">
        <v>30</v>
      </c>
      <c r="AX502" s="14" t="s">
        <v>73</v>
      </c>
      <c r="AY502" s="250" t="s">
        <v>143</v>
      </c>
    </row>
    <row r="503" s="13" customFormat="1">
      <c r="A503" s="13"/>
      <c r="B503" s="229"/>
      <c r="C503" s="230"/>
      <c r="D503" s="231" t="s">
        <v>153</v>
      </c>
      <c r="E503" s="232" t="s">
        <v>1</v>
      </c>
      <c r="F503" s="233" t="s">
        <v>215</v>
      </c>
      <c r="G503" s="230"/>
      <c r="H503" s="232" t="s">
        <v>1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153</v>
      </c>
      <c r="AU503" s="239" t="s">
        <v>151</v>
      </c>
      <c r="AV503" s="13" t="s">
        <v>81</v>
      </c>
      <c r="AW503" s="13" t="s">
        <v>30</v>
      </c>
      <c r="AX503" s="13" t="s">
        <v>73</v>
      </c>
      <c r="AY503" s="239" t="s">
        <v>143</v>
      </c>
    </row>
    <row r="504" s="14" customFormat="1">
      <c r="A504" s="14"/>
      <c r="B504" s="240"/>
      <c r="C504" s="241"/>
      <c r="D504" s="231" t="s">
        <v>153</v>
      </c>
      <c r="E504" s="242" t="s">
        <v>1</v>
      </c>
      <c r="F504" s="243" t="s">
        <v>216</v>
      </c>
      <c r="G504" s="241"/>
      <c r="H504" s="244">
        <v>22.539999999999999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153</v>
      </c>
      <c r="AU504" s="250" t="s">
        <v>151</v>
      </c>
      <c r="AV504" s="14" t="s">
        <v>151</v>
      </c>
      <c r="AW504" s="14" t="s">
        <v>30</v>
      </c>
      <c r="AX504" s="14" t="s">
        <v>73</v>
      </c>
      <c r="AY504" s="250" t="s">
        <v>143</v>
      </c>
    </row>
    <row r="505" s="13" customFormat="1">
      <c r="A505" s="13"/>
      <c r="B505" s="229"/>
      <c r="C505" s="230"/>
      <c r="D505" s="231" t="s">
        <v>153</v>
      </c>
      <c r="E505" s="232" t="s">
        <v>1</v>
      </c>
      <c r="F505" s="233" t="s">
        <v>203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153</v>
      </c>
      <c r="AU505" s="239" t="s">
        <v>151</v>
      </c>
      <c r="AV505" s="13" t="s">
        <v>81</v>
      </c>
      <c r="AW505" s="13" t="s">
        <v>30</v>
      </c>
      <c r="AX505" s="13" t="s">
        <v>73</v>
      </c>
      <c r="AY505" s="239" t="s">
        <v>143</v>
      </c>
    </row>
    <row r="506" s="14" customFormat="1">
      <c r="A506" s="14"/>
      <c r="B506" s="240"/>
      <c r="C506" s="241"/>
      <c r="D506" s="231" t="s">
        <v>153</v>
      </c>
      <c r="E506" s="242" t="s">
        <v>1</v>
      </c>
      <c r="F506" s="243" t="s">
        <v>204</v>
      </c>
      <c r="G506" s="241"/>
      <c r="H506" s="244">
        <v>14.574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153</v>
      </c>
      <c r="AU506" s="250" t="s">
        <v>151</v>
      </c>
      <c r="AV506" s="14" t="s">
        <v>151</v>
      </c>
      <c r="AW506" s="14" t="s">
        <v>30</v>
      </c>
      <c r="AX506" s="14" t="s">
        <v>73</v>
      </c>
      <c r="AY506" s="250" t="s">
        <v>143</v>
      </c>
    </row>
    <row r="507" s="15" customFormat="1">
      <c r="A507" s="15"/>
      <c r="B507" s="251"/>
      <c r="C507" s="252"/>
      <c r="D507" s="231" t="s">
        <v>153</v>
      </c>
      <c r="E507" s="253" t="s">
        <v>1</v>
      </c>
      <c r="F507" s="254" t="s">
        <v>163</v>
      </c>
      <c r="G507" s="252"/>
      <c r="H507" s="255">
        <v>77.126000000000005</v>
      </c>
      <c r="I507" s="256"/>
      <c r="J507" s="252"/>
      <c r="K507" s="252"/>
      <c r="L507" s="257"/>
      <c r="M507" s="258"/>
      <c r="N507" s="259"/>
      <c r="O507" s="259"/>
      <c r="P507" s="259"/>
      <c r="Q507" s="259"/>
      <c r="R507" s="259"/>
      <c r="S507" s="259"/>
      <c r="T507" s="260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1" t="s">
        <v>153</v>
      </c>
      <c r="AU507" s="261" t="s">
        <v>151</v>
      </c>
      <c r="AV507" s="15" t="s">
        <v>150</v>
      </c>
      <c r="AW507" s="15" t="s">
        <v>30</v>
      </c>
      <c r="AX507" s="15" t="s">
        <v>81</v>
      </c>
      <c r="AY507" s="261" t="s">
        <v>143</v>
      </c>
    </row>
    <row r="508" s="2" customFormat="1" ht="24.15" customHeight="1">
      <c r="A508" s="38"/>
      <c r="B508" s="39"/>
      <c r="C508" s="262" t="s">
        <v>531</v>
      </c>
      <c r="D508" s="262" t="s">
        <v>170</v>
      </c>
      <c r="E508" s="263" t="s">
        <v>532</v>
      </c>
      <c r="F508" s="264" t="s">
        <v>533</v>
      </c>
      <c r="G508" s="265" t="s">
        <v>185</v>
      </c>
      <c r="H508" s="266">
        <v>89.890000000000001</v>
      </c>
      <c r="I508" s="267"/>
      <c r="J508" s="268">
        <f>ROUND(I508*H508,2)</f>
        <v>0</v>
      </c>
      <c r="K508" s="269"/>
      <c r="L508" s="270"/>
      <c r="M508" s="271" t="s">
        <v>1</v>
      </c>
      <c r="N508" s="272" t="s">
        <v>39</v>
      </c>
      <c r="O508" s="91"/>
      <c r="P508" s="225">
        <f>O508*H508</f>
        <v>0</v>
      </c>
      <c r="Q508" s="225">
        <v>0.00060999999999999997</v>
      </c>
      <c r="R508" s="225">
        <f>Q508*H508</f>
        <v>0.054832899999999997</v>
      </c>
      <c r="S508" s="225">
        <v>0</v>
      </c>
      <c r="T508" s="22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7" t="s">
        <v>353</v>
      </c>
      <c r="AT508" s="227" t="s">
        <v>170</v>
      </c>
      <c r="AU508" s="227" t="s">
        <v>151</v>
      </c>
      <c r="AY508" s="17" t="s">
        <v>143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151</v>
      </c>
      <c r="BK508" s="228">
        <f>ROUND(I508*H508,2)</f>
        <v>0</v>
      </c>
      <c r="BL508" s="17" t="s">
        <v>279</v>
      </c>
      <c r="BM508" s="227" t="s">
        <v>534</v>
      </c>
    </row>
    <row r="509" s="14" customFormat="1">
      <c r="A509" s="14"/>
      <c r="B509" s="240"/>
      <c r="C509" s="241"/>
      <c r="D509" s="231" t="s">
        <v>153</v>
      </c>
      <c r="E509" s="241"/>
      <c r="F509" s="243" t="s">
        <v>535</v>
      </c>
      <c r="G509" s="241"/>
      <c r="H509" s="244">
        <v>89.890000000000001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153</v>
      </c>
      <c r="AU509" s="250" t="s">
        <v>151</v>
      </c>
      <c r="AV509" s="14" t="s">
        <v>151</v>
      </c>
      <c r="AW509" s="14" t="s">
        <v>4</v>
      </c>
      <c r="AX509" s="14" t="s">
        <v>81</v>
      </c>
      <c r="AY509" s="250" t="s">
        <v>143</v>
      </c>
    </row>
    <row r="510" s="2" customFormat="1" ht="24.15" customHeight="1">
      <c r="A510" s="38"/>
      <c r="B510" s="39"/>
      <c r="C510" s="215" t="s">
        <v>536</v>
      </c>
      <c r="D510" s="215" t="s">
        <v>146</v>
      </c>
      <c r="E510" s="216" t="s">
        <v>537</v>
      </c>
      <c r="F510" s="217" t="s">
        <v>538</v>
      </c>
      <c r="G510" s="218" t="s">
        <v>185</v>
      </c>
      <c r="H510" s="219">
        <v>7.335</v>
      </c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1.0000000000000001E-05</v>
      </c>
      <c r="R510" s="225">
        <f>Q510*H510</f>
        <v>7.3350000000000008E-05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279</v>
      </c>
      <c r="AT510" s="227" t="s">
        <v>146</v>
      </c>
      <c r="AU510" s="227" t="s">
        <v>151</v>
      </c>
      <c r="AY510" s="17" t="s">
        <v>143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151</v>
      </c>
      <c r="BK510" s="228">
        <f>ROUND(I510*H510,2)</f>
        <v>0</v>
      </c>
      <c r="BL510" s="17" t="s">
        <v>279</v>
      </c>
      <c r="BM510" s="227" t="s">
        <v>539</v>
      </c>
    </row>
    <row r="511" s="13" customFormat="1">
      <c r="A511" s="13"/>
      <c r="B511" s="229"/>
      <c r="C511" s="230"/>
      <c r="D511" s="231" t="s">
        <v>153</v>
      </c>
      <c r="E511" s="232" t="s">
        <v>1</v>
      </c>
      <c r="F511" s="233" t="s">
        <v>540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153</v>
      </c>
      <c r="AU511" s="239" t="s">
        <v>151</v>
      </c>
      <c r="AV511" s="13" t="s">
        <v>81</v>
      </c>
      <c r="AW511" s="13" t="s">
        <v>30</v>
      </c>
      <c r="AX511" s="13" t="s">
        <v>73</v>
      </c>
      <c r="AY511" s="239" t="s">
        <v>143</v>
      </c>
    </row>
    <row r="512" s="14" customFormat="1">
      <c r="A512" s="14"/>
      <c r="B512" s="240"/>
      <c r="C512" s="241"/>
      <c r="D512" s="231" t="s">
        <v>153</v>
      </c>
      <c r="E512" s="242" t="s">
        <v>1</v>
      </c>
      <c r="F512" s="243" t="s">
        <v>212</v>
      </c>
      <c r="G512" s="241"/>
      <c r="H512" s="244">
        <v>7.335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153</v>
      </c>
      <c r="AU512" s="250" t="s">
        <v>151</v>
      </c>
      <c r="AV512" s="14" t="s">
        <v>151</v>
      </c>
      <c r="AW512" s="14" t="s">
        <v>30</v>
      </c>
      <c r="AX512" s="14" t="s">
        <v>81</v>
      </c>
      <c r="AY512" s="250" t="s">
        <v>143</v>
      </c>
    </row>
    <row r="513" s="2" customFormat="1" ht="24.15" customHeight="1">
      <c r="A513" s="38"/>
      <c r="B513" s="39"/>
      <c r="C513" s="262" t="s">
        <v>541</v>
      </c>
      <c r="D513" s="262" t="s">
        <v>170</v>
      </c>
      <c r="E513" s="263" t="s">
        <v>542</v>
      </c>
      <c r="F513" s="264" t="s">
        <v>543</v>
      </c>
      <c r="G513" s="265" t="s">
        <v>185</v>
      </c>
      <c r="H513" s="266">
        <v>8.5489999999999995</v>
      </c>
      <c r="I513" s="267"/>
      <c r="J513" s="268">
        <f>ROUND(I513*H513,2)</f>
        <v>0</v>
      </c>
      <c r="K513" s="269"/>
      <c r="L513" s="270"/>
      <c r="M513" s="271" t="s">
        <v>1</v>
      </c>
      <c r="N513" s="272" t="s">
        <v>39</v>
      </c>
      <c r="O513" s="91"/>
      <c r="P513" s="225">
        <f>O513*H513</f>
        <v>0</v>
      </c>
      <c r="Q513" s="225">
        <v>0.0010499999999999999</v>
      </c>
      <c r="R513" s="225">
        <f>Q513*H513</f>
        <v>0.0089764499999999987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353</v>
      </c>
      <c r="AT513" s="227" t="s">
        <v>170</v>
      </c>
      <c r="AU513" s="227" t="s">
        <v>151</v>
      </c>
      <c r="AY513" s="17" t="s">
        <v>143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151</v>
      </c>
      <c r="BK513" s="228">
        <f>ROUND(I513*H513,2)</f>
        <v>0</v>
      </c>
      <c r="BL513" s="17" t="s">
        <v>279</v>
      </c>
      <c r="BM513" s="227" t="s">
        <v>544</v>
      </c>
    </row>
    <row r="514" s="14" customFormat="1">
      <c r="A514" s="14"/>
      <c r="B514" s="240"/>
      <c r="C514" s="241"/>
      <c r="D514" s="231" t="s">
        <v>153</v>
      </c>
      <c r="E514" s="241"/>
      <c r="F514" s="243" t="s">
        <v>545</v>
      </c>
      <c r="G514" s="241"/>
      <c r="H514" s="244">
        <v>8.5489999999999995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153</v>
      </c>
      <c r="AU514" s="250" t="s">
        <v>151</v>
      </c>
      <c r="AV514" s="14" t="s">
        <v>151</v>
      </c>
      <c r="AW514" s="14" t="s">
        <v>4</v>
      </c>
      <c r="AX514" s="14" t="s">
        <v>81</v>
      </c>
      <c r="AY514" s="250" t="s">
        <v>143</v>
      </c>
    </row>
    <row r="515" s="2" customFormat="1" ht="24.15" customHeight="1">
      <c r="A515" s="38"/>
      <c r="B515" s="39"/>
      <c r="C515" s="215" t="s">
        <v>546</v>
      </c>
      <c r="D515" s="215" t="s">
        <v>146</v>
      </c>
      <c r="E515" s="216" t="s">
        <v>547</v>
      </c>
      <c r="F515" s="217" t="s">
        <v>548</v>
      </c>
      <c r="G515" s="218" t="s">
        <v>166</v>
      </c>
      <c r="H515" s="219">
        <v>0.083000000000000004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279</v>
      </c>
      <c r="AT515" s="227" t="s">
        <v>146</v>
      </c>
      <c r="AU515" s="227" t="s">
        <v>151</v>
      </c>
      <c r="AY515" s="17" t="s">
        <v>143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151</v>
      </c>
      <c r="BK515" s="228">
        <f>ROUND(I515*H515,2)</f>
        <v>0</v>
      </c>
      <c r="BL515" s="17" t="s">
        <v>279</v>
      </c>
      <c r="BM515" s="227" t="s">
        <v>549</v>
      </c>
    </row>
    <row r="516" s="2" customFormat="1" ht="24.15" customHeight="1">
      <c r="A516" s="38"/>
      <c r="B516" s="39"/>
      <c r="C516" s="215" t="s">
        <v>550</v>
      </c>
      <c r="D516" s="215" t="s">
        <v>146</v>
      </c>
      <c r="E516" s="216" t="s">
        <v>551</v>
      </c>
      <c r="F516" s="217" t="s">
        <v>552</v>
      </c>
      <c r="G516" s="218" t="s">
        <v>166</v>
      </c>
      <c r="H516" s="219">
        <v>0.083000000000000004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279</v>
      </c>
      <c r="AT516" s="227" t="s">
        <v>146</v>
      </c>
      <c r="AU516" s="227" t="s">
        <v>151</v>
      </c>
      <c r="AY516" s="17" t="s">
        <v>143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151</v>
      </c>
      <c r="BK516" s="228">
        <f>ROUND(I516*H516,2)</f>
        <v>0</v>
      </c>
      <c r="BL516" s="17" t="s">
        <v>279</v>
      </c>
      <c r="BM516" s="227" t="s">
        <v>553</v>
      </c>
    </row>
    <row r="517" s="2" customFormat="1" ht="24.15" customHeight="1">
      <c r="A517" s="38"/>
      <c r="B517" s="39"/>
      <c r="C517" s="215" t="s">
        <v>554</v>
      </c>
      <c r="D517" s="215" t="s">
        <v>146</v>
      </c>
      <c r="E517" s="216" t="s">
        <v>555</v>
      </c>
      <c r="F517" s="217" t="s">
        <v>556</v>
      </c>
      <c r="G517" s="218" t="s">
        <v>166</v>
      </c>
      <c r="H517" s="219">
        <v>0.083000000000000004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279</v>
      </c>
      <c r="AT517" s="227" t="s">
        <v>146</v>
      </c>
      <c r="AU517" s="227" t="s">
        <v>151</v>
      </c>
      <c r="AY517" s="17" t="s">
        <v>143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151</v>
      </c>
      <c r="BK517" s="228">
        <f>ROUND(I517*H517,2)</f>
        <v>0</v>
      </c>
      <c r="BL517" s="17" t="s">
        <v>279</v>
      </c>
      <c r="BM517" s="227" t="s">
        <v>557</v>
      </c>
    </row>
    <row r="518" s="12" customFormat="1" ht="22.8" customHeight="1">
      <c r="A518" s="12"/>
      <c r="B518" s="199"/>
      <c r="C518" s="200"/>
      <c r="D518" s="201" t="s">
        <v>72</v>
      </c>
      <c r="E518" s="213" t="s">
        <v>558</v>
      </c>
      <c r="F518" s="213" t="s">
        <v>559</v>
      </c>
      <c r="G518" s="200"/>
      <c r="H518" s="200"/>
      <c r="I518" s="203"/>
      <c r="J518" s="214">
        <f>BK518</f>
        <v>0</v>
      </c>
      <c r="K518" s="200"/>
      <c r="L518" s="205"/>
      <c r="M518" s="206"/>
      <c r="N518" s="207"/>
      <c r="O518" s="207"/>
      <c r="P518" s="208">
        <f>SUM(P519:P585)</f>
        <v>0</v>
      </c>
      <c r="Q518" s="207"/>
      <c r="R518" s="208">
        <f>SUM(R519:R585)</f>
        <v>0.018299999999999997</v>
      </c>
      <c r="S518" s="207"/>
      <c r="T518" s="209">
        <f>SUM(T519:T585)</f>
        <v>0.0083999999999999995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0" t="s">
        <v>151</v>
      </c>
      <c r="AT518" s="211" t="s">
        <v>72</v>
      </c>
      <c r="AU518" s="211" t="s">
        <v>81</v>
      </c>
      <c r="AY518" s="210" t="s">
        <v>143</v>
      </c>
      <c r="BK518" s="212">
        <f>SUM(BK519:BK585)</f>
        <v>0</v>
      </c>
    </row>
    <row r="519" s="2" customFormat="1" ht="16.5" customHeight="1">
      <c r="A519" s="38"/>
      <c r="B519" s="39"/>
      <c r="C519" s="215" t="s">
        <v>560</v>
      </c>
      <c r="D519" s="215" t="s">
        <v>146</v>
      </c>
      <c r="E519" s="216" t="s">
        <v>561</v>
      </c>
      <c r="F519" s="217" t="s">
        <v>562</v>
      </c>
      <c r="G519" s="218" t="s">
        <v>149</v>
      </c>
      <c r="H519" s="219">
        <v>1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150</v>
      </c>
      <c r="AT519" s="227" t="s">
        <v>146</v>
      </c>
      <c r="AU519" s="227" t="s">
        <v>151</v>
      </c>
      <c r="AY519" s="17" t="s">
        <v>143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151</v>
      </c>
      <c r="BK519" s="228">
        <f>ROUND(I519*H519,2)</f>
        <v>0</v>
      </c>
      <c r="BL519" s="17" t="s">
        <v>150</v>
      </c>
      <c r="BM519" s="227" t="s">
        <v>563</v>
      </c>
    </row>
    <row r="520" s="13" customFormat="1">
      <c r="A520" s="13"/>
      <c r="B520" s="229"/>
      <c r="C520" s="230"/>
      <c r="D520" s="231" t="s">
        <v>153</v>
      </c>
      <c r="E520" s="232" t="s">
        <v>1</v>
      </c>
      <c r="F520" s="233" t="s">
        <v>207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153</v>
      </c>
      <c r="AU520" s="239" t="s">
        <v>151</v>
      </c>
      <c r="AV520" s="13" t="s">
        <v>81</v>
      </c>
      <c r="AW520" s="13" t="s">
        <v>30</v>
      </c>
      <c r="AX520" s="13" t="s">
        <v>73</v>
      </c>
      <c r="AY520" s="239" t="s">
        <v>143</v>
      </c>
    </row>
    <row r="521" s="14" customFormat="1">
      <c r="A521" s="14"/>
      <c r="B521" s="240"/>
      <c r="C521" s="241"/>
      <c r="D521" s="231" t="s">
        <v>153</v>
      </c>
      <c r="E521" s="242" t="s">
        <v>1</v>
      </c>
      <c r="F521" s="243" t="s">
        <v>81</v>
      </c>
      <c r="G521" s="241"/>
      <c r="H521" s="244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153</v>
      </c>
      <c r="AU521" s="250" t="s">
        <v>151</v>
      </c>
      <c r="AV521" s="14" t="s">
        <v>151</v>
      </c>
      <c r="AW521" s="14" t="s">
        <v>30</v>
      </c>
      <c r="AX521" s="14" t="s">
        <v>81</v>
      </c>
      <c r="AY521" s="250" t="s">
        <v>143</v>
      </c>
    </row>
    <row r="522" s="2" customFormat="1" ht="16.5" customHeight="1">
      <c r="A522" s="38"/>
      <c r="B522" s="39"/>
      <c r="C522" s="215" t="s">
        <v>564</v>
      </c>
      <c r="D522" s="215" t="s">
        <v>146</v>
      </c>
      <c r="E522" s="216" t="s">
        <v>565</v>
      </c>
      <c r="F522" s="217" t="s">
        <v>566</v>
      </c>
      <c r="G522" s="218" t="s">
        <v>149</v>
      </c>
      <c r="H522" s="219">
        <v>1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279</v>
      </c>
      <c r="AT522" s="227" t="s">
        <v>146</v>
      </c>
      <c r="AU522" s="227" t="s">
        <v>151</v>
      </c>
      <c r="AY522" s="17" t="s">
        <v>143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151</v>
      </c>
      <c r="BK522" s="228">
        <f>ROUND(I522*H522,2)</f>
        <v>0</v>
      </c>
      <c r="BL522" s="17" t="s">
        <v>279</v>
      </c>
      <c r="BM522" s="227" t="s">
        <v>567</v>
      </c>
    </row>
    <row r="523" s="2" customFormat="1" ht="16.5" customHeight="1">
      <c r="A523" s="38"/>
      <c r="B523" s="39"/>
      <c r="C523" s="215" t="s">
        <v>568</v>
      </c>
      <c r="D523" s="215" t="s">
        <v>146</v>
      </c>
      <c r="E523" s="216" t="s">
        <v>569</v>
      </c>
      <c r="F523" s="217" t="s">
        <v>570</v>
      </c>
      <c r="G523" s="218" t="s">
        <v>192</v>
      </c>
      <c r="H523" s="219">
        <v>4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0.0020999999999999999</v>
      </c>
      <c r="T523" s="226">
        <f>S523*H523</f>
        <v>0.0083999999999999995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279</v>
      </c>
      <c r="AT523" s="227" t="s">
        <v>146</v>
      </c>
      <c r="AU523" s="227" t="s">
        <v>151</v>
      </c>
      <c r="AY523" s="17" t="s">
        <v>143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151</v>
      </c>
      <c r="BK523" s="228">
        <f>ROUND(I523*H523,2)</f>
        <v>0</v>
      </c>
      <c r="BL523" s="17" t="s">
        <v>279</v>
      </c>
      <c r="BM523" s="227" t="s">
        <v>571</v>
      </c>
    </row>
    <row r="524" s="13" customFormat="1">
      <c r="A524" s="13"/>
      <c r="B524" s="229"/>
      <c r="C524" s="230"/>
      <c r="D524" s="231" t="s">
        <v>153</v>
      </c>
      <c r="E524" s="232" t="s">
        <v>1</v>
      </c>
      <c r="F524" s="233" t="s">
        <v>207</v>
      </c>
      <c r="G524" s="230"/>
      <c r="H524" s="232" t="s">
        <v>1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153</v>
      </c>
      <c r="AU524" s="239" t="s">
        <v>151</v>
      </c>
      <c r="AV524" s="13" t="s">
        <v>81</v>
      </c>
      <c r="AW524" s="13" t="s">
        <v>30</v>
      </c>
      <c r="AX524" s="13" t="s">
        <v>73</v>
      </c>
      <c r="AY524" s="239" t="s">
        <v>143</v>
      </c>
    </row>
    <row r="525" s="14" customFormat="1">
      <c r="A525" s="14"/>
      <c r="B525" s="240"/>
      <c r="C525" s="241"/>
      <c r="D525" s="231" t="s">
        <v>153</v>
      </c>
      <c r="E525" s="242" t="s">
        <v>1</v>
      </c>
      <c r="F525" s="243" t="s">
        <v>81</v>
      </c>
      <c r="G525" s="241"/>
      <c r="H525" s="244">
        <v>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153</v>
      </c>
      <c r="AU525" s="250" t="s">
        <v>151</v>
      </c>
      <c r="AV525" s="14" t="s">
        <v>151</v>
      </c>
      <c r="AW525" s="14" t="s">
        <v>30</v>
      </c>
      <c r="AX525" s="14" t="s">
        <v>73</v>
      </c>
      <c r="AY525" s="250" t="s">
        <v>143</v>
      </c>
    </row>
    <row r="526" s="13" customFormat="1">
      <c r="A526" s="13"/>
      <c r="B526" s="229"/>
      <c r="C526" s="230"/>
      <c r="D526" s="231" t="s">
        <v>153</v>
      </c>
      <c r="E526" s="232" t="s">
        <v>1</v>
      </c>
      <c r="F526" s="233" t="s">
        <v>211</v>
      </c>
      <c r="G526" s="230"/>
      <c r="H526" s="232" t="s">
        <v>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153</v>
      </c>
      <c r="AU526" s="239" t="s">
        <v>151</v>
      </c>
      <c r="AV526" s="13" t="s">
        <v>81</v>
      </c>
      <c r="AW526" s="13" t="s">
        <v>30</v>
      </c>
      <c r="AX526" s="13" t="s">
        <v>73</v>
      </c>
      <c r="AY526" s="239" t="s">
        <v>143</v>
      </c>
    </row>
    <row r="527" s="14" customFormat="1">
      <c r="A527" s="14"/>
      <c r="B527" s="240"/>
      <c r="C527" s="241"/>
      <c r="D527" s="231" t="s">
        <v>153</v>
      </c>
      <c r="E527" s="242" t="s">
        <v>1</v>
      </c>
      <c r="F527" s="243" t="s">
        <v>144</v>
      </c>
      <c r="G527" s="241"/>
      <c r="H527" s="244">
        <v>3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153</v>
      </c>
      <c r="AU527" s="250" t="s">
        <v>151</v>
      </c>
      <c r="AV527" s="14" t="s">
        <v>151</v>
      </c>
      <c r="AW527" s="14" t="s">
        <v>30</v>
      </c>
      <c r="AX527" s="14" t="s">
        <v>73</v>
      </c>
      <c r="AY527" s="250" t="s">
        <v>143</v>
      </c>
    </row>
    <row r="528" s="15" customFormat="1">
      <c r="A528" s="15"/>
      <c r="B528" s="251"/>
      <c r="C528" s="252"/>
      <c r="D528" s="231" t="s">
        <v>153</v>
      </c>
      <c r="E528" s="253" t="s">
        <v>1</v>
      </c>
      <c r="F528" s="254" t="s">
        <v>163</v>
      </c>
      <c r="G528" s="252"/>
      <c r="H528" s="255">
        <v>4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1" t="s">
        <v>153</v>
      </c>
      <c r="AU528" s="261" t="s">
        <v>151</v>
      </c>
      <c r="AV528" s="15" t="s">
        <v>150</v>
      </c>
      <c r="AW528" s="15" t="s">
        <v>30</v>
      </c>
      <c r="AX528" s="15" t="s">
        <v>81</v>
      </c>
      <c r="AY528" s="261" t="s">
        <v>143</v>
      </c>
    </row>
    <row r="529" s="2" customFormat="1" ht="16.5" customHeight="1">
      <c r="A529" s="38"/>
      <c r="B529" s="39"/>
      <c r="C529" s="215" t="s">
        <v>572</v>
      </c>
      <c r="D529" s="215" t="s">
        <v>146</v>
      </c>
      <c r="E529" s="216" t="s">
        <v>573</v>
      </c>
      <c r="F529" s="217" t="s">
        <v>574</v>
      </c>
      <c r="G529" s="218" t="s">
        <v>149</v>
      </c>
      <c r="H529" s="219">
        <v>1</v>
      </c>
      <c r="I529" s="220"/>
      <c r="J529" s="221">
        <f>ROUND(I529*H529,2)</f>
        <v>0</v>
      </c>
      <c r="K529" s="222"/>
      <c r="L529" s="44"/>
      <c r="M529" s="223" t="s">
        <v>1</v>
      </c>
      <c r="N529" s="224" t="s">
        <v>39</v>
      </c>
      <c r="O529" s="91"/>
      <c r="P529" s="225">
        <f>O529*H529</f>
        <v>0</v>
      </c>
      <c r="Q529" s="225">
        <v>0.0017899999999999999</v>
      </c>
      <c r="R529" s="225">
        <f>Q529*H529</f>
        <v>0.0017899999999999999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279</v>
      </c>
      <c r="AT529" s="227" t="s">
        <v>146</v>
      </c>
      <c r="AU529" s="227" t="s">
        <v>151</v>
      </c>
      <c r="AY529" s="17" t="s">
        <v>143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151</v>
      </c>
      <c r="BK529" s="228">
        <f>ROUND(I529*H529,2)</f>
        <v>0</v>
      </c>
      <c r="BL529" s="17" t="s">
        <v>279</v>
      </c>
      <c r="BM529" s="227" t="s">
        <v>575</v>
      </c>
    </row>
    <row r="530" s="14" customFormat="1">
      <c r="A530" s="14"/>
      <c r="B530" s="240"/>
      <c r="C530" s="241"/>
      <c r="D530" s="231" t="s">
        <v>153</v>
      </c>
      <c r="E530" s="242" t="s">
        <v>1</v>
      </c>
      <c r="F530" s="243" t="s">
        <v>81</v>
      </c>
      <c r="G530" s="241"/>
      <c r="H530" s="244">
        <v>1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153</v>
      </c>
      <c r="AU530" s="250" t="s">
        <v>151</v>
      </c>
      <c r="AV530" s="14" t="s">
        <v>151</v>
      </c>
      <c r="AW530" s="14" t="s">
        <v>30</v>
      </c>
      <c r="AX530" s="14" t="s">
        <v>81</v>
      </c>
      <c r="AY530" s="250" t="s">
        <v>143</v>
      </c>
    </row>
    <row r="531" s="2" customFormat="1" ht="16.5" customHeight="1">
      <c r="A531" s="38"/>
      <c r="B531" s="39"/>
      <c r="C531" s="215" t="s">
        <v>576</v>
      </c>
      <c r="D531" s="215" t="s">
        <v>146</v>
      </c>
      <c r="E531" s="216" t="s">
        <v>577</v>
      </c>
      <c r="F531" s="217" t="s">
        <v>578</v>
      </c>
      <c r="G531" s="218" t="s">
        <v>149</v>
      </c>
      <c r="H531" s="219">
        <v>1</v>
      </c>
      <c r="I531" s="220"/>
      <c r="J531" s="221">
        <f>ROUND(I531*H531,2)</f>
        <v>0</v>
      </c>
      <c r="K531" s="222"/>
      <c r="L531" s="44"/>
      <c r="M531" s="223" t="s">
        <v>1</v>
      </c>
      <c r="N531" s="224" t="s">
        <v>39</v>
      </c>
      <c r="O531" s="91"/>
      <c r="P531" s="225">
        <f>O531*H531</f>
        <v>0</v>
      </c>
      <c r="Q531" s="225">
        <v>0.001</v>
      </c>
      <c r="R531" s="225">
        <f>Q531*H531</f>
        <v>0.001</v>
      </c>
      <c r="S531" s="225">
        <v>0</v>
      </c>
      <c r="T531" s="22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7" t="s">
        <v>279</v>
      </c>
      <c r="AT531" s="227" t="s">
        <v>146</v>
      </c>
      <c r="AU531" s="227" t="s">
        <v>151</v>
      </c>
      <c r="AY531" s="17" t="s">
        <v>143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151</v>
      </c>
      <c r="BK531" s="228">
        <f>ROUND(I531*H531,2)</f>
        <v>0</v>
      </c>
      <c r="BL531" s="17" t="s">
        <v>279</v>
      </c>
      <c r="BM531" s="227" t="s">
        <v>579</v>
      </c>
    </row>
    <row r="532" s="2" customFormat="1" ht="16.5" customHeight="1">
      <c r="A532" s="38"/>
      <c r="B532" s="39"/>
      <c r="C532" s="215" t="s">
        <v>580</v>
      </c>
      <c r="D532" s="215" t="s">
        <v>146</v>
      </c>
      <c r="E532" s="216" t="s">
        <v>581</v>
      </c>
      <c r="F532" s="217" t="s">
        <v>582</v>
      </c>
      <c r="G532" s="218" t="s">
        <v>192</v>
      </c>
      <c r="H532" s="219">
        <v>4.5</v>
      </c>
      <c r="I532" s="220"/>
      <c r="J532" s="221">
        <f>ROUND(I532*H532,2)</f>
        <v>0</v>
      </c>
      <c r="K532" s="222"/>
      <c r="L532" s="44"/>
      <c r="M532" s="223" t="s">
        <v>1</v>
      </c>
      <c r="N532" s="224" t="s">
        <v>39</v>
      </c>
      <c r="O532" s="91"/>
      <c r="P532" s="225">
        <f>O532*H532</f>
        <v>0</v>
      </c>
      <c r="Q532" s="225">
        <v>0.00040999999999999999</v>
      </c>
      <c r="R532" s="225">
        <f>Q532*H532</f>
        <v>0.0018449999999999999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279</v>
      </c>
      <c r="AT532" s="227" t="s">
        <v>146</v>
      </c>
      <c r="AU532" s="227" t="s">
        <v>151</v>
      </c>
      <c r="AY532" s="17" t="s">
        <v>143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151</v>
      </c>
      <c r="BK532" s="228">
        <f>ROUND(I532*H532,2)</f>
        <v>0</v>
      </c>
      <c r="BL532" s="17" t="s">
        <v>279</v>
      </c>
      <c r="BM532" s="227" t="s">
        <v>583</v>
      </c>
    </row>
    <row r="533" s="13" customFormat="1">
      <c r="A533" s="13"/>
      <c r="B533" s="229"/>
      <c r="C533" s="230"/>
      <c r="D533" s="231" t="s">
        <v>153</v>
      </c>
      <c r="E533" s="232" t="s">
        <v>1</v>
      </c>
      <c r="F533" s="233" t="s">
        <v>584</v>
      </c>
      <c r="G533" s="230"/>
      <c r="H533" s="232" t="s">
        <v>1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153</v>
      </c>
      <c r="AU533" s="239" t="s">
        <v>151</v>
      </c>
      <c r="AV533" s="13" t="s">
        <v>81</v>
      </c>
      <c r="AW533" s="13" t="s">
        <v>30</v>
      </c>
      <c r="AX533" s="13" t="s">
        <v>73</v>
      </c>
      <c r="AY533" s="239" t="s">
        <v>143</v>
      </c>
    </row>
    <row r="534" s="14" customFormat="1">
      <c r="A534" s="14"/>
      <c r="B534" s="240"/>
      <c r="C534" s="241"/>
      <c r="D534" s="231" t="s">
        <v>153</v>
      </c>
      <c r="E534" s="242" t="s">
        <v>1</v>
      </c>
      <c r="F534" s="243" t="s">
        <v>81</v>
      </c>
      <c r="G534" s="241"/>
      <c r="H534" s="244">
        <v>1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153</v>
      </c>
      <c r="AU534" s="250" t="s">
        <v>151</v>
      </c>
      <c r="AV534" s="14" t="s">
        <v>151</v>
      </c>
      <c r="AW534" s="14" t="s">
        <v>30</v>
      </c>
      <c r="AX534" s="14" t="s">
        <v>73</v>
      </c>
      <c r="AY534" s="250" t="s">
        <v>143</v>
      </c>
    </row>
    <row r="535" s="13" customFormat="1">
      <c r="A535" s="13"/>
      <c r="B535" s="229"/>
      <c r="C535" s="230"/>
      <c r="D535" s="231" t="s">
        <v>153</v>
      </c>
      <c r="E535" s="232" t="s">
        <v>1</v>
      </c>
      <c r="F535" s="233" t="s">
        <v>585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153</v>
      </c>
      <c r="AU535" s="239" t="s">
        <v>151</v>
      </c>
      <c r="AV535" s="13" t="s">
        <v>81</v>
      </c>
      <c r="AW535" s="13" t="s">
        <v>30</v>
      </c>
      <c r="AX535" s="13" t="s">
        <v>73</v>
      </c>
      <c r="AY535" s="239" t="s">
        <v>143</v>
      </c>
    </row>
    <row r="536" s="14" customFormat="1">
      <c r="A536" s="14"/>
      <c r="B536" s="240"/>
      <c r="C536" s="241"/>
      <c r="D536" s="231" t="s">
        <v>153</v>
      </c>
      <c r="E536" s="242" t="s">
        <v>1</v>
      </c>
      <c r="F536" s="243" t="s">
        <v>586</v>
      </c>
      <c r="G536" s="241"/>
      <c r="H536" s="244">
        <v>3.5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153</v>
      </c>
      <c r="AU536" s="250" t="s">
        <v>151</v>
      </c>
      <c r="AV536" s="14" t="s">
        <v>151</v>
      </c>
      <c r="AW536" s="14" t="s">
        <v>30</v>
      </c>
      <c r="AX536" s="14" t="s">
        <v>73</v>
      </c>
      <c r="AY536" s="250" t="s">
        <v>143</v>
      </c>
    </row>
    <row r="537" s="15" customFormat="1">
      <c r="A537" s="15"/>
      <c r="B537" s="251"/>
      <c r="C537" s="252"/>
      <c r="D537" s="231" t="s">
        <v>153</v>
      </c>
      <c r="E537" s="253" t="s">
        <v>1</v>
      </c>
      <c r="F537" s="254" t="s">
        <v>163</v>
      </c>
      <c r="G537" s="252"/>
      <c r="H537" s="255">
        <v>4.5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1" t="s">
        <v>153</v>
      </c>
      <c r="AU537" s="261" t="s">
        <v>151</v>
      </c>
      <c r="AV537" s="15" t="s">
        <v>150</v>
      </c>
      <c r="AW537" s="15" t="s">
        <v>30</v>
      </c>
      <c r="AX537" s="15" t="s">
        <v>81</v>
      </c>
      <c r="AY537" s="261" t="s">
        <v>143</v>
      </c>
    </row>
    <row r="538" s="2" customFormat="1" ht="16.5" customHeight="1">
      <c r="A538" s="38"/>
      <c r="B538" s="39"/>
      <c r="C538" s="215" t="s">
        <v>587</v>
      </c>
      <c r="D538" s="215" t="s">
        <v>146</v>
      </c>
      <c r="E538" s="216" t="s">
        <v>588</v>
      </c>
      <c r="F538" s="217" t="s">
        <v>589</v>
      </c>
      <c r="G538" s="218" t="s">
        <v>192</v>
      </c>
      <c r="H538" s="219">
        <v>5</v>
      </c>
      <c r="I538" s="220"/>
      <c r="J538" s="221">
        <f>ROUND(I538*H538,2)</f>
        <v>0</v>
      </c>
      <c r="K538" s="222"/>
      <c r="L538" s="44"/>
      <c r="M538" s="223" t="s">
        <v>1</v>
      </c>
      <c r="N538" s="224" t="s">
        <v>39</v>
      </c>
      <c r="O538" s="91"/>
      <c r="P538" s="225">
        <f>O538*H538</f>
        <v>0</v>
      </c>
      <c r="Q538" s="225">
        <v>0.00048000000000000001</v>
      </c>
      <c r="R538" s="225">
        <f>Q538*H538</f>
        <v>0.0024000000000000002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279</v>
      </c>
      <c r="AT538" s="227" t="s">
        <v>146</v>
      </c>
      <c r="AU538" s="227" t="s">
        <v>151</v>
      </c>
      <c r="AY538" s="17" t="s">
        <v>143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151</v>
      </c>
      <c r="BK538" s="228">
        <f>ROUND(I538*H538,2)</f>
        <v>0</v>
      </c>
      <c r="BL538" s="17" t="s">
        <v>279</v>
      </c>
      <c r="BM538" s="227" t="s">
        <v>590</v>
      </c>
    </row>
    <row r="539" s="13" customFormat="1">
      <c r="A539" s="13"/>
      <c r="B539" s="229"/>
      <c r="C539" s="230"/>
      <c r="D539" s="231" t="s">
        <v>153</v>
      </c>
      <c r="E539" s="232" t="s">
        <v>1</v>
      </c>
      <c r="F539" s="233" t="s">
        <v>591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153</v>
      </c>
      <c r="AU539" s="239" t="s">
        <v>151</v>
      </c>
      <c r="AV539" s="13" t="s">
        <v>81</v>
      </c>
      <c r="AW539" s="13" t="s">
        <v>30</v>
      </c>
      <c r="AX539" s="13" t="s">
        <v>73</v>
      </c>
      <c r="AY539" s="239" t="s">
        <v>143</v>
      </c>
    </row>
    <row r="540" s="14" customFormat="1">
      <c r="A540" s="14"/>
      <c r="B540" s="240"/>
      <c r="C540" s="241"/>
      <c r="D540" s="231" t="s">
        <v>153</v>
      </c>
      <c r="E540" s="242" t="s">
        <v>1</v>
      </c>
      <c r="F540" s="243" t="s">
        <v>592</v>
      </c>
      <c r="G540" s="241"/>
      <c r="H540" s="244">
        <v>1.5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153</v>
      </c>
      <c r="AU540" s="250" t="s">
        <v>151</v>
      </c>
      <c r="AV540" s="14" t="s">
        <v>151</v>
      </c>
      <c r="AW540" s="14" t="s">
        <v>30</v>
      </c>
      <c r="AX540" s="14" t="s">
        <v>73</v>
      </c>
      <c r="AY540" s="250" t="s">
        <v>143</v>
      </c>
    </row>
    <row r="541" s="13" customFormat="1">
      <c r="A541" s="13"/>
      <c r="B541" s="229"/>
      <c r="C541" s="230"/>
      <c r="D541" s="231" t="s">
        <v>153</v>
      </c>
      <c r="E541" s="232" t="s">
        <v>1</v>
      </c>
      <c r="F541" s="233" t="s">
        <v>593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153</v>
      </c>
      <c r="AU541" s="239" t="s">
        <v>151</v>
      </c>
      <c r="AV541" s="13" t="s">
        <v>81</v>
      </c>
      <c r="AW541" s="13" t="s">
        <v>30</v>
      </c>
      <c r="AX541" s="13" t="s">
        <v>73</v>
      </c>
      <c r="AY541" s="239" t="s">
        <v>143</v>
      </c>
    </row>
    <row r="542" s="14" customFormat="1">
      <c r="A542" s="14"/>
      <c r="B542" s="240"/>
      <c r="C542" s="241"/>
      <c r="D542" s="231" t="s">
        <v>153</v>
      </c>
      <c r="E542" s="242" t="s">
        <v>1</v>
      </c>
      <c r="F542" s="243" t="s">
        <v>586</v>
      </c>
      <c r="G542" s="241"/>
      <c r="H542" s="244">
        <v>3.5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153</v>
      </c>
      <c r="AU542" s="250" t="s">
        <v>151</v>
      </c>
      <c r="AV542" s="14" t="s">
        <v>151</v>
      </c>
      <c r="AW542" s="14" t="s">
        <v>30</v>
      </c>
      <c r="AX542" s="14" t="s">
        <v>73</v>
      </c>
      <c r="AY542" s="250" t="s">
        <v>143</v>
      </c>
    </row>
    <row r="543" s="15" customFormat="1">
      <c r="A543" s="15"/>
      <c r="B543" s="251"/>
      <c r="C543" s="252"/>
      <c r="D543" s="231" t="s">
        <v>153</v>
      </c>
      <c r="E543" s="253" t="s">
        <v>1</v>
      </c>
      <c r="F543" s="254" t="s">
        <v>163</v>
      </c>
      <c r="G543" s="252"/>
      <c r="H543" s="255">
        <v>5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1" t="s">
        <v>153</v>
      </c>
      <c r="AU543" s="261" t="s">
        <v>151</v>
      </c>
      <c r="AV543" s="15" t="s">
        <v>150</v>
      </c>
      <c r="AW543" s="15" t="s">
        <v>30</v>
      </c>
      <c r="AX543" s="15" t="s">
        <v>81</v>
      </c>
      <c r="AY543" s="261" t="s">
        <v>143</v>
      </c>
    </row>
    <row r="544" s="2" customFormat="1" ht="16.5" customHeight="1">
      <c r="A544" s="38"/>
      <c r="B544" s="39"/>
      <c r="C544" s="215" t="s">
        <v>594</v>
      </c>
      <c r="D544" s="215" t="s">
        <v>146</v>
      </c>
      <c r="E544" s="216" t="s">
        <v>595</v>
      </c>
      <c r="F544" s="217" t="s">
        <v>596</v>
      </c>
      <c r="G544" s="218" t="s">
        <v>192</v>
      </c>
      <c r="H544" s="219">
        <v>7.5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0.00071000000000000002</v>
      </c>
      <c r="R544" s="225">
        <f>Q544*H544</f>
        <v>0.0053249999999999999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279</v>
      </c>
      <c r="AT544" s="227" t="s">
        <v>146</v>
      </c>
      <c r="AU544" s="227" t="s">
        <v>151</v>
      </c>
      <c r="AY544" s="17" t="s">
        <v>143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151</v>
      </c>
      <c r="BK544" s="228">
        <f>ROUND(I544*H544,2)</f>
        <v>0</v>
      </c>
      <c r="BL544" s="17" t="s">
        <v>279</v>
      </c>
      <c r="BM544" s="227" t="s">
        <v>597</v>
      </c>
    </row>
    <row r="545" s="13" customFormat="1">
      <c r="A545" s="13"/>
      <c r="B545" s="229"/>
      <c r="C545" s="230"/>
      <c r="D545" s="231" t="s">
        <v>153</v>
      </c>
      <c r="E545" s="232" t="s">
        <v>1</v>
      </c>
      <c r="F545" s="233" t="s">
        <v>593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153</v>
      </c>
      <c r="AU545" s="239" t="s">
        <v>151</v>
      </c>
      <c r="AV545" s="13" t="s">
        <v>81</v>
      </c>
      <c r="AW545" s="13" t="s">
        <v>30</v>
      </c>
      <c r="AX545" s="13" t="s">
        <v>73</v>
      </c>
      <c r="AY545" s="239" t="s">
        <v>143</v>
      </c>
    </row>
    <row r="546" s="14" customFormat="1">
      <c r="A546" s="14"/>
      <c r="B546" s="240"/>
      <c r="C546" s="241"/>
      <c r="D546" s="231" t="s">
        <v>153</v>
      </c>
      <c r="E546" s="242" t="s">
        <v>1</v>
      </c>
      <c r="F546" s="243" t="s">
        <v>144</v>
      </c>
      <c r="G546" s="241"/>
      <c r="H546" s="244">
        <v>3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153</v>
      </c>
      <c r="AU546" s="250" t="s">
        <v>151</v>
      </c>
      <c r="AV546" s="14" t="s">
        <v>151</v>
      </c>
      <c r="AW546" s="14" t="s">
        <v>30</v>
      </c>
      <c r="AX546" s="14" t="s">
        <v>73</v>
      </c>
      <c r="AY546" s="250" t="s">
        <v>143</v>
      </c>
    </row>
    <row r="547" s="13" customFormat="1">
      <c r="A547" s="13"/>
      <c r="B547" s="229"/>
      <c r="C547" s="230"/>
      <c r="D547" s="231" t="s">
        <v>153</v>
      </c>
      <c r="E547" s="232" t="s">
        <v>1</v>
      </c>
      <c r="F547" s="233" t="s">
        <v>598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153</v>
      </c>
      <c r="AU547" s="239" t="s">
        <v>151</v>
      </c>
      <c r="AV547" s="13" t="s">
        <v>81</v>
      </c>
      <c r="AW547" s="13" t="s">
        <v>30</v>
      </c>
      <c r="AX547" s="13" t="s">
        <v>73</v>
      </c>
      <c r="AY547" s="239" t="s">
        <v>143</v>
      </c>
    </row>
    <row r="548" s="14" customFormat="1">
      <c r="A548" s="14"/>
      <c r="B548" s="240"/>
      <c r="C548" s="241"/>
      <c r="D548" s="231" t="s">
        <v>153</v>
      </c>
      <c r="E548" s="242" t="s">
        <v>1</v>
      </c>
      <c r="F548" s="243" t="s">
        <v>151</v>
      </c>
      <c r="G548" s="241"/>
      <c r="H548" s="244">
        <v>2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153</v>
      </c>
      <c r="AU548" s="250" t="s">
        <v>151</v>
      </c>
      <c r="AV548" s="14" t="s">
        <v>151</v>
      </c>
      <c r="AW548" s="14" t="s">
        <v>30</v>
      </c>
      <c r="AX548" s="14" t="s">
        <v>73</v>
      </c>
      <c r="AY548" s="250" t="s">
        <v>143</v>
      </c>
    </row>
    <row r="549" s="13" customFormat="1">
      <c r="A549" s="13"/>
      <c r="B549" s="229"/>
      <c r="C549" s="230"/>
      <c r="D549" s="231" t="s">
        <v>153</v>
      </c>
      <c r="E549" s="232" t="s">
        <v>1</v>
      </c>
      <c r="F549" s="233" t="s">
        <v>599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153</v>
      </c>
      <c r="AU549" s="239" t="s">
        <v>151</v>
      </c>
      <c r="AV549" s="13" t="s">
        <v>81</v>
      </c>
      <c r="AW549" s="13" t="s">
        <v>30</v>
      </c>
      <c r="AX549" s="13" t="s">
        <v>73</v>
      </c>
      <c r="AY549" s="239" t="s">
        <v>143</v>
      </c>
    </row>
    <row r="550" s="14" customFormat="1">
      <c r="A550" s="14"/>
      <c r="B550" s="240"/>
      <c r="C550" s="241"/>
      <c r="D550" s="231" t="s">
        <v>153</v>
      </c>
      <c r="E550" s="242" t="s">
        <v>1</v>
      </c>
      <c r="F550" s="243" t="s">
        <v>188</v>
      </c>
      <c r="G550" s="241"/>
      <c r="H550" s="244">
        <v>2.5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153</v>
      </c>
      <c r="AU550" s="250" t="s">
        <v>151</v>
      </c>
      <c r="AV550" s="14" t="s">
        <v>151</v>
      </c>
      <c r="AW550" s="14" t="s">
        <v>30</v>
      </c>
      <c r="AX550" s="14" t="s">
        <v>73</v>
      </c>
      <c r="AY550" s="250" t="s">
        <v>143</v>
      </c>
    </row>
    <row r="551" s="15" customFormat="1">
      <c r="A551" s="15"/>
      <c r="B551" s="251"/>
      <c r="C551" s="252"/>
      <c r="D551" s="231" t="s">
        <v>153</v>
      </c>
      <c r="E551" s="253" t="s">
        <v>1</v>
      </c>
      <c r="F551" s="254" t="s">
        <v>163</v>
      </c>
      <c r="G551" s="252"/>
      <c r="H551" s="255">
        <v>7.5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1" t="s">
        <v>153</v>
      </c>
      <c r="AU551" s="261" t="s">
        <v>151</v>
      </c>
      <c r="AV551" s="15" t="s">
        <v>150</v>
      </c>
      <c r="AW551" s="15" t="s">
        <v>30</v>
      </c>
      <c r="AX551" s="15" t="s">
        <v>81</v>
      </c>
      <c r="AY551" s="261" t="s">
        <v>143</v>
      </c>
    </row>
    <row r="552" s="2" customFormat="1" ht="16.5" customHeight="1">
      <c r="A552" s="38"/>
      <c r="B552" s="39"/>
      <c r="C552" s="215" t="s">
        <v>600</v>
      </c>
      <c r="D552" s="215" t="s">
        <v>146</v>
      </c>
      <c r="E552" s="216" t="s">
        <v>601</v>
      </c>
      <c r="F552" s="217" t="s">
        <v>602</v>
      </c>
      <c r="G552" s="218" t="s">
        <v>192</v>
      </c>
      <c r="H552" s="219">
        <v>1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0.0022399999999999998</v>
      </c>
      <c r="R552" s="225">
        <f>Q552*H552</f>
        <v>0.0022399999999999998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279</v>
      </c>
      <c r="AT552" s="227" t="s">
        <v>146</v>
      </c>
      <c r="AU552" s="227" t="s">
        <v>151</v>
      </c>
      <c r="AY552" s="17" t="s">
        <v>143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151</v>
      </c>
      <c r="BK552" s="228">
        <f>ROUND(I552*H552,2)</f>
        <v>0</v>
      </c>
      <c r="BL552" s="17" t="s">
        <v>279</v>
      </c>
      <c r="BM552" s="227" t="s">
        <v>603</v>
      </c>
    </row>
    <row r="553" s="13" customFormat="1">
      <c r="A553" s="13"/>
      <c r="B553" s="229"/>
      <c r="C553" s="230"/>
      <c r="D553" s="231" t="s">
        <v>153</v>
      </c>
      <c r="E553" s="232" t="s">
        <v>1</v>
      </c>
      <c r="F553" s="233" t="s">
        <v>213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153</v>
      </c>
      <c r="AU553" s="239" t="s">
        <v>151</v>
      </c>
      <c r="AV553" s="13" t="s">
        <v>81</v>
      </c>
      <c r="AW553" s="13" t="s">
        <v>30</v>
      </c>
      <c r="AX553" s="13" t="s">
        <v>73</v>
      </c>
      <c r="AY553" s="239" t="s">
        <v>143</v>
      </c>
    </row>
    <row r="554" s="14" customFormat="1">
      <c r="A554" s="14"/>
      <c r="B554" s="240"/>
      <c r="C554" s="241"/>
      <c r="D554" s="231" t="s">
        <v>153</v>
      </c>
      <c r="E554" s="242" t="s">
        <v>1</v>
      </c>
      <c r="F554" s="243" t="s">
        <v>81</v>
      </c>
      <c r="G554" s="241"/>
      <c r="H554" s="244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153</v>
      </c>
      <c r="AU554" s="250" t="s">
        <v>151</v>
      </c>
      <c r="AV554" s="14" t="s">
        <v>151</v>
      </c>
      <c r="AW554" s="14" t="s">
        <v>30</v>
      </c>
      <c r="AX554" s="14" t="s">
        <v>81</v>
      </c>
      <c r="AY554" s="250" t="s">
        <v>143</v>
      </c>
    </row>
    <row r="555" s="2" customFormat="1" ht="16.5" customHeight="1">
      <c r="A555" s="38"/>
      <c r="B555" s="39"/>
      <c r="C555" s="215" t="s">
        <v>604</v>
      </c>
      <c r="D555" s="215" t="s">
        <v>146</v>
      </c>
      <c r="E555" s="216" t="s">
        <v>605</v>
      </c>
      <c r="F555" s="217" t="s">
        <v>606</v>
      </c>
      <c r="G555" s="218" t="s">
        <v>149</v>
      </c>
      <c r="H555" s="219">
        <v>2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</v>
      </c>
      <c r="R555" s="225">
        <f>Q555*H555</f>
        <v>0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279</v>
      </c>
      <c r="AT555" s="227" t="s">
        <v>146</v>
      </c>
      <c r="AU555" s="227" t="s">
        <v>151</v>
      </c>
      <c r="AY555" s="17" t="s">
        <v>143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151</v>
      </c>
      <c r="BK555" s="228">
        <f>ROUND(I555*H555,2)</f>
        <v>0</v>
      </c>
      <c r="BL555" s="17" t="s">
        <v>279</v>
      </c>
      <c r="BM555" s="227" t="s">
        <v>607</v>
      </c>
    </row>
    <row r="556" s="13" customFormat="1">
      <c r="A556" s="13"/>
      <c r="B556" s="229"/>
      <c r="C556" s="230"/>
      <c r="D556" s="231" t="s">
        <v>153</v>
      </c>
      <c r="E556" s="232" t="s">
        <v>1</v>
      </c>
      <c r="F556" s="233" t="s">
        <v>584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153</v>
      </c>
      <c r="AU556" s="239" t="s">
        <v>151</v>
      </c>
      <c r="AV556" s="13" t="s">
        <v>81</v>
      </c>
      <c r="AW556" s="13" t="s">
        <v>30</v>
      </c>
      <c r="AX556" s="13" t="s">
        <v>73</v>
      </c>
      <c r="AY556" s="239" t="s">
        <v>143</v>
      </c>
    </row>
    <row r="557" s="14" customFormat="1">
      <c r="A557" s="14"/>
      <c r="B557" s="240"/>
      <c r="C557" s="241"/>
      <c r="D557" s="231" t="s">
        <v>153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153</v>
      </c>
      <c r="AU557" s="250" t="s">
        <v>151</v>
      </c>
      <c r="AV557" s="14" t="s">
        <v>151</v>
      </c>
      <c r="AW557" s="14" t="s">
        <v>30</v>
      </c>
      <c r="AX557" s="14" t="s">
        <v>73</v>
      </c>
      <c r="AY557" s="250" t="s">
        <v>143</v>
      </c>
    </row>
    <row r="558" s="13" customFormat="1">
      <c r="A558" s="13"/>
      <c r="B558" s="229"/>
      <c r="C558" s="230"/>
      <c r="D558" s="231" t="s">
        <v>153</v>
      </c>
      <c r="E558" s="232" t="s">
        <v>1</v>
      </c>
      <c r="F558" s="233" t="s">
        <v>585</v>
      </c>
      <c r="G558" s="230"/>
      <c r="H558" s="232" t="s">
        <v>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153</v>
      </c>
      <c r="AU558" s="239" t="s">
        <v>151</v>
      </c>
      <c r="AV558" s="13" t="s">
        <v>81</v>
      </c>
      <c r="AW558" s="13" t="s">
        <v>30</v>
      </c>
      <c r="AX558" s="13" t="s">
        <v>73</v>
      </c>
      <c r="AY558" s="239" t="s">
        <v>143</v>
      </c>
    </row>
    <row r="559" s="14" customFormat="1">
      <c r="A559" s="14"/>
      <c r="B559" s="240"/>
      <c r="C559" s="241"/>
      <c r="D559" s="231" t="s">
        <v>153</v>
      </c>
      <c r="E559" s="242" t="s">
        <v>1</v>
      </c>
      <c r="F559" s="243" t="s">
        <v>81</v>
      </c>
      <c r="G559" s="241"/>
      <c r="H559" s="244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153</v>
      </c>
      <c r="AU559" s="250" t="s">
        <v>151</v>
      </c>
      <c r="AV559" s="14" t="s">
        <v>151</v>
      </c>
      <c r="AW559" s="14" t="s">
        <v>30</v>
      </c>
      <c r="AX559" s="14" t="s">
        <v>73</v>
      </c>
      <c r="AY559" s="250" t="s">
        <v>143</v>
      </c>
    </row>
    <row r="560" s="15" customFormat="1">
      <c r="A560" s="15"/>
      <c r="B560" s="251"/>
      <c r="C560" s="252"/>
      <c r="D560" s="231" t="s">
        <v>153</v>
      </c>
      <c r="E560" s="253" t="s">
        <v>1</v>
      </c>
      <c r="F560" s="254" t="s">
        <v>163</v>
      </c>
      <c r="G560" s="252"/>
      <c r="H560" s="255">
        <v>2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1" t="s">
        <v>153</v>
      </c>
      <c r="AU560" s="261" t="s">
        <v>151</v>
      </c>
      <c r="AV560" s="15" t="s">
        <v>150</v>
      </c>
      <c r="AW560" s="15" t="s">
        <v>30</v>
      </c>
      <c r="AX560" s="15" t="s">
        <v>81</v>
      </c>
      <c r="AY560" s="261" t="s">
        <v>143</v>
      </c>
    </row>
    <row r="561" s="2" customFormat="1" ht="16.5" customHeight="1">
      <c r="A561" s="38"/>
      <c r="B561" s="39"/>
      <c r="C561" s="215" t="s">
        <v>608</v>
      </c>
      <c r="D561" s="215" t="s">
        <v>146</v>
      </c>
      <c r="E561" s="216" t="s">
        <v>609</v>
      </c>
      <c r="F561" s="217" t="s">
        <v>610</v>
      </c>
      <c r="G561" s="218" t="s">
        <v>149</v>
      </c>
      <c r="H561" s="219">
        <v>3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39</v>
      </c>
      <c r="O561" s="91"/>
      <c r="P561" s="225">
        <f>O561*H561</f>
        <v>0</v>
      </c>
      <c r="Q561" s="225">
        <v>0</v>
      </c>
      <c r="R561" s="225">
        <f>Q561*H561</f>
        <v>0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279</v>
      </c>
      <c r="AT561" s="227" t="s">
        <v>146</v>
      </c>
      <c r="AU561" s="227" t="s">
        <v>151</v>
      </c>
      <c r="AY561" s="17" t="s">
        <v>143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151</v>
      </c>
      <c r="BK561" s="228">
        <f>ROUND(I561*H561,2)</f>
        <v>0</v>
      </c>
      <c r="BL561" s="17" t="s">
        <v>279</v>
      </c>
      <c r="BM561" s="227" t="s">
        <v>611</v>
      </c>
    </row>
    <row r="562" s="13" customFormat="1">
      <c r="A562" s="13"/>
      <c r="B562" s="229"/>
      <c r="C562" s="230"/>
      <c r="D562" s="231" t="s">
        <v>153</v>
      </c>
      <c r="E562" s="232" t="s">
        <v>1</v>
      </c>
      <c r="F562" s="233" t="s">
        <v>612</v>
      </c>
      <c r="G562" s="230"/>
      <c r="H562" s="232" t="s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153</v>
      </c>
      <c r="AU562" s="239" t="s">
        <v>151</v>
      </c>
      <c r="AV562" s="13" t="s">
        <v>81</v>
      </c>
      <c r="AW562" s="13" t="s">
        <v>30</v>
      </c>
      <c r="AX562" s="13" t="s">
        <v>73</v>
      </c>
      <c r="AY562" s="239" t="s">
        <v>143</v>
      </c>
    </row>
    <row r="563" s="14" customFormat="1">
      <c r="A563" s="14"/>
      <c r="B563" s="240"/>
      <c r="C563" s="241"/>
      <c r="D563" s="231" t="s">
        <v>153</v>
      </c>
      <c r="E563" s="242" t="s">
        <v>1</v>
      </c>
      <c r="F563" s="243" t="s">
        <v>81</v>
      </c>
      <c r="G563" s="241"/>
      <c r="H563" s="244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153</v>
      </c>
      <c r="AU563" s="250" t="s">
        <v>151</v>
      </c>
      <c r="AV563" s="14" t="s">
        <v>151</v>
      </c>
      <c r="AW563" s="14" t="s">
        <v>30</v>
      </c>
      <c r="AX563" s="14" t="s">
        <v>73</v>
      </c>
      <c r="AY563" s="250" t="s">
        <v>143</v>
      </c>
    </row>
    <row r="564" s="13" customFormat="1">
      <c r="A564" s="13"/>
      <c r="B564" s="229"/>
      <c r="C564" s="230"/>
      <c r="D564" s="231" t="s">
        <v>153</v>
      </c>
      <c r="E564" s="232" t="s">
        <v>1</v>
      </c>
      <c r="F564" s="233" t="s">
        <v>599</v>
      </c>
      <c r="G564" s="230"/>
      <c r="H564" s="232" t="s">
        <v>1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9" t="s">
        <v>153</v>
      </c>
      <c r="AU564" s="239" t="s">
        <v>151</v>
      </c>
      <c r="AV564" s="13" t="s">
        <v>81</v>
      </c>
      <c r="AW564" s="13" t="s">
        <v>30</v>
      </c>
      <c r="AX564" s="13" t="s">
        <v>73</v>
      </c>
      <c r="AY564" s="239" t="s">
        <v>143</v>
      </c>
    </row>
    <row r="565" s="14" customFormat="1">
      <c r="A565" s="14"/>
      <c r="B565" s="240"/>
      <c r="C565" s="241"/>
      <c r="D565" s="231" t="s">
        <v>153</v>
      </c>
      <c r="E565" s="242" t="s">
        <v>1</v>
      </c>
      <c r="F565" s="243" t="s">
        <v>81</v>
      </c>
      <c r="G565" s="241"/>
      <c r="H565" s="244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0" t="s">
        <v>153</v>
      </c>
      <c r="AU565" s="250" t="s">
        <v>151</v>
      </c>
      <c r="AV565" s="14" t="s">
        <v>151</v>
      </c>
      <c r="AW565" s="14" t="s">
        <v>30</v>
      </c>
      <c r="AX565" s="14" t="s">
        <v>73</v>
      </c>
      <c r="AY565" s="250" t="s">
        <v>143</v>
      </c>
    </row>
    <row r="566" s="13" customFormat="1">
      <c r="A566" s="13"/>
      <c r="B566" s="229"/>
      <c r="C566" s="230"/>
      <c r="D566" s="231" t="s">
        <v>153</v>
      </c>
      <c r="E566" s="232" t="s">
        <v>1</v>
      </c>
      <c r="F566" s="233" t="s">
        <v>598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153</v>
      </c>
      <c r="AU566" s="239" t="s">
        <v>151</v>
      </c>
      <c r="AV566" s="13" t="s">
        <v>81</v>
      </c>
      <c r="AW566" s="13" t="s">
        <v>30</v>
      </c>
      <c r="AX566" s="13" t="s">
        <v>73</v>
      </c>
      <c r="AY566" s="239" t="s">
        <v>143</v>
      </c>
    </row>
    <row r="567" s="14" customFormat="1">
      <c r="A567" s="14"/>
      <c r="B567" s="240"/>
      <c r="C567" s="241"/>
      <c r="D567" s="231" t="s">
        <v>153</v>
      </c>
      <c r="E567" s="242" t="s">
        <v>1</v>
      </c>
      <c r="F567" s="243" t="s">
        <v>81</v>
      </c>
      <c r="G567" s="241"/>
      <c r="H567" s="244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153</v>
      </c>
      <c r="AU567" s="250" t="s">
        <v>151</v>
      </c>
      <c r="AV567" s="14" t="s">
        <v>151</v>
      </c>
      <c r="AW567" s="14" t="s">
        <v>30</v>
      </c>
      <c r="AX567" s="14" t="s">
        <v>73</v>
      </c>
      <c r="AY567" s="250" t="s">
        <v>143</v>
      </c>
    </row>
    <row r="568" s="15" customFormat="1">
      <c r="A568" s="15"/>
      <c r="B568" s="251"/>
      <c r="C568" s="252"/>
      <c r="D568" s="231" t="s">
        <v>153</v>
      </c>
      <c r="E568" s="253" t="s">
        <v>1</v>
      </c>
      <c r="F568" s="254" t="s">
        <v>163</v>
      </c>
      <c r="G568" s="252"/>
      <c r="H568" s="255">
        <v>3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1" t="s">
        <v>153</v>
      </c>
      <c r="AU568" s="261" t="s">
        <v>151</v>
      </c>
      <c r="AV568" s="15" t="s">
        <v>150</v>
      </c>
      <c r="AW568" s="15" t="s">
        <v>30</v>
      </c>
      <c r="AX568" s="15" t="s">
        <v>81</v>
      </c>
      <c r="AY568" s="261" t="s">
        <v>143</v>
      </c>
    </row>
    <row r="569" s="2" customFormat="1" ht="21.75" customHeight="1">
      <c r="A569" s="38"/>
      <c r="B569" s="39"/>
      <c r="C569" s="215" t="s">
        <v>613</v>
      </c>
      <c r="D569" s="215" t="s">
        <v>146</v>
      </c>
      <c r="E569" s="216" t="s">
        <v>614</v>
      </c>
      <c r="F569" s="217" t="s">
        <v>615</v>
      </c>
      <c r="G569" s="218" t="s">
        <v>149</v>
      </c>
      <c r="H569" s="219">
        <v>1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279</v>
      </c>
      <c r="AT569" s="227" t="s">
        <v>146</v>
      </c>
      <c r="AU569" s="227" t="s">
        <v>151</v>
      </c>
      <c r="AY569" s="17" t="s">
        <v>143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151</v>
      </c>
      <c r="BK569" s="228">
        <f>ROUND(I569*H569,2)</f>
        <v>0</v>
      </c>
      <c r="BL569" s="17" t="s">
        <v>279</v>
      </c>
      <c r="BM569" s="227" t="s">
        <v>616</v>
      </c>
    </row>
    <row r="570" s="13" customFormat="1">
      <c r="A570" s="13"/>
      <c r="B570" s="229"/>
      <c r="C570" s="230"/>
      <c r="D570" s="231" t="s">
        <v>153</v>
      </c>
      <c r="E570" s="232" t="s">
        <v>1</v>
      </c>
      <c r="F570" s="233" t="s">
        <v>213</v>
      </c>
      <c r="G570" s="230"/>
      <c r="H570" s="232" t="s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153</v>
      </c>
      <c r="AU570" s="239" t="s">
        <v>151</v>
      </c>
      <c r="AV570" s="13" t="s">
        <v>81</v>
      </c>
      <c r="AW570" s="13" t="s">
        <v>30</v>
      </c>
      <c r="AX570" s="13" t="s">
        <v>73</v>
      </c>
      <c r="AY570" s="239" t="s">
        <v>143</v>
      </c>
    </row>
    <row r="571" s="14" customFormat="1">
      <c r="A571" s="14"/>
      <c r="B571" s="240"/>
      <c r="C571" s="241"/>
      <c r="D571" s="231" t="s">
        <v>153</v>
      </c>
      <c r="E571" s="242" t="s">
        <v>1</v>
      </c>
      <c r="F571" s="243" t="s">
        <v>81</v>
      </c>
      <c r="G571" s="241"/>
      <c r="H571" s="244">
        <v>1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153</v>
      </c>
      <c r="AU571" s="250" t="s">
        <v>151</v>
      </c>
      <c r="AV571" s="14" t="s">
        <v>151</v>
      </c>
      <c r="AW571" s="14" t="s">
        <v>30</v>
      </c>
      <c r="AX571" s="14" t="s">
        <v>81</v>
      </c>
      <c r="AY571" s="250" t="s">
        <v>143</v>
      </c>
    </row>
    <row r="572" s="2" customFormat="1" ht="24.15" customHeight="1">
      <c r="A572" s="38"/>
      <c r="B572" s="39"/>
      <c r="C572" s="215" t="s">
        <v>617</v>
      </c>
      <c r="D572" s="215" t="s">
        <v>146</v>
      </c>
      <c r="E572" s="216" t="s">
        <v>618</v>
      </c>
      <c r="F572" s="217" t="s">
        <v>619</v>
      </c>
      <c r="G572" s="218" t="s">
        <v>149</v>
      </c>
      <c r="H572" s="219">
        <v>1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0.00014999999999999999</v>
      </c>
      <c r="R572" s="225">
        <f>Q572*H572</f>
        <v>0.00014999999999999999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279</v>
      </c>
      <c r="AT572" s="227" t="s">
        <v>146</v>
      </c>
      <c r="AU572" s="227" t="s">
        <v>151</v>
      </c>
      <c r="AY572" s="17" t="s">
        <v>143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151</v>
      </c>
      <c r="BK572" s="228">
        <f>ROUND(I572*H572,2)</f>
        <v>0</v>
      </c>
      <c r="BL572" s="17" t="s">
        <v>279</v>
      </c>
      <c r="BM572" s="227" t="s">
        <v>620</v>
      </c>
    </row>
    <row r="573" s="13" customFormat="1">
      <c r="A573" s="13"/>
      <c r="B573" s="229"/>
      <c r="C573" s="230"/>
      <c r="D573" s="231" t="s">
        <v>153</v>
      </c>
      <c r="E573" s="232" t="s">
        <v>1</v>
      </c>
      <c r="F573" s="233" t="s">
        <v>598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153</v>
      </c>
      <c r="AU573" s="239" t="s">
        <v>151</v>
      </c>
      <c r="AV573" s="13" t="s">
        <v>81</v>
      </c>
      <c r="AW573" s="13" t="s">
        <v>30</v>
      </c>
      <c r="AX573" s="13" t="s">
        <v>73</v>
      </c>
      <c r="AY573" s="239" t="s">
        <v>143</v>
      </c>
    </row>
    <row r="574" s="14" customFormat="1">
      <c r="A574" s="14"/>
      <c r="B574" s="240"/>
      <c r="C574" s="241"/>
      <c r="D574" s="231" t="s">
        <v>153</v>
      </c>
      <c r="E574" s="242" t="s">
        <v>1</v>
      </c>
      <c r="F574" s="243" t="s">
        <v>81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153</v>
      </c>
      <c r="AU574" s="250" t="s">
        <v>151</v>
      </c>
      <c r="AV574" s="14" t="s">
        <v>151</v>
      </c>
      <c r="AW574" s="14" t="s">
        <v>30</v>
      </c>
      <c r="AX574" s="14" t="s">
        <v>81</v>
      </c>
      <c r="AY574" s="250" t="s">
        <v>143</v>
      </c>
    </row>
    <row r="575" s="2" customFormat="1" ht="49.05" customHeight="1">
      <c r="A575" s="38"/>
      <c r="B575" s="39"/>
      <c r="C575" s="262" t="s">
        <v>621</v>
      </c>
      <c r="D575" s="262" t="s">
        <v>170</v>
      </c>
      <c r="E575" s="263" t="s">
        <v>622</v>
      </c>
      <c r="F575" s="264" t="s">
        <v>623</v>
      </c>
      <c r="G575" s="265" t="s">
        <v>149</v>
      </c>
      <c r="H575" s="266">
        <v>1</v>
      </c>
      <c r="I575" s="267"/>
      <c r="J575" s="268">
        <f>ROUND(I575*H575,2)</f>
        <v>0</v>
      </c>
      <c r="K575" s="269"/>
      <c r="L575" s="270"/>
      <c r="M575" s="271" t="s">
        <v>1</v>
      </c>
      <c r="N575" s="272" t="s">
        <v>39</v>
      </c>
      <c r="O575" s="91"/>
      <c r="P575" s="225">
        <f>O575*H575</f>
        <v>0</v>
      </c>
      <c r="Q575" s="225">
        <v>0.0028700000000000002</v>
      </c>
      <c r="R575" s="225">
        <f>Q575*H575</f>
        <v>0.0028700000000000002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353</v>
      </c>
      <c r="AT575" s="227" t="s">
        <v>170</v>
      </c>
      <c r="AU575" s="227" t="s">
        <v>151</v>
      </c>
      <c r="AY575" s="17" t="s">
        <v>143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151</v>
      </c>
      <c r="BK575" s="228">
        <f>ROUND(I575*H575,2)</f>
        <v>0</v>
      </c>
      <c r="BL575" s="17" t="s">
        <v>279</v>
      </c>
      <c r="BM575" s="227" t="s">
        <v>624</v>
      </c>
    </row>
    <row r="576" s="14" customFormat="1">
      <c r="A576" s="14"/>
      <c r="B576" s="240"/>
      <c r="C576" s="241"/>
      <c r="D576" s="231" t="s">
        <v>153</v>
      </c>
      <c r="E576" s="242" t="s">
        <v>1</v>
      </c>
      <c r="F576" s="243" t="s">
        <v>81</v>
      </c>
      <c r="G576" s="241"/>
      <c r="H576" s="244">
        <v>1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153</v>
      </c>
      <c r="AU576" s="250" t="s">
        <v>151</v>
      </c>
      <c r="AV576" s="14" t="s">
        <v>151</v>
      </c>
      <c r="AW576" s="14" t="s">
        <v>30</v>
      </c>
      <c r="AX576" s="14" t="s">
        <v>81</v>
      </c>
      <c r="AY576" s="250" t="s">
        <v>143</v>
      </c>
    </row>
    <row r="577" s="2" customFormat="1" ht="24.15" customHeight="1">
      <c r="A577" s="38"/>
      <c r="B577" s="39"/>
      <c r="C577" s="215" t="s">
        <v>625</v>
      </c>
      <c r="D577" s="215" t="s">
        <v>146</v>
      </c>
      <c r="E577" s="216" t="s">
        <v>626</v>
      </c>
      <c r="F577" s="217" t="s">
        <v>627</v>
      </c>
      <c r="G577" s="218" t="s">
        <v>149</v>
      </c>
      <c r="H577" s="219">
        <v>2</v>
      </c>
      <c r="I577" s="220"/>
      <c r="J577" s="221">
        <f>ROUND(I577*H577,2)</f>
        <v>0</v>
      </c>
      <c r="K577" s="222"/>
      <c r="L577" s="44"/>
      <c r="M577" s="223" t="s">
        <v>1</v>
      </c>
      <c r="N577" s="224" t="s">
        <v>39</v>
      </c>
      <c r="O577" s="91"/>
      <c r="P577" s="225">
        <f>O577*H577</f>
        <v>0</v>
      </c>
      <c r="Q577" s="225">
        <v>6.0000000000000002E-05</v>
      </c>
      <c r="R577" s="225">
        <f>Q577*H577</f>
        <v>0.00012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279</v>
      </c>
      <c r="AT577" s="227" t="s">
        <v>146</v>
      </c>
      <c r="AU577" s="227" t="s">
        <v>151</v>
      </c>
      <c r="AY577" s="17" t="s">
        <v>143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151</v>
      </c>
      <c r="BK577" s="228">
        <f>ROUND(I577*H577,2)</f>
        <v>0</v>
      </c>
      <c r="BL577" s="17" t="s">
        <v>279</v>
      </c>
      <c r="BM577" s="227" t="s">
        <v>628</v>
      </c>
    </row>
    <row r="578" s="13" customFormat="1">
      <c r="A578" s="13"/>
      <c r="B578" s="229"/>
      <c r="C578" s="230"/>
      <c r="D578" s="231" t="s">
        <v>153</v>
      </c>
      <c r="E578" s="232" t="s">
        <v>1</v>
      </c>
      <c r="F578" s="233" t="s">
        <v>629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153</v>
      </c>
      <c r="AU578" s="239" t="s">
        <v>151</v>
      </c>
      <c r="AV578" s="13" t="s">
        <v>81</v>
      </c>
      <c r="AW578" s="13" t="s">
        <v>30</v>
      </c>
      <c r="AX578" s="13" t="s">
        <v>73</v>
      </c>
      <c r="AY578" s="239" t="s">
        <v>143</v>
      </c>
    </row>
    <row r="579" s="14" customFormat="1">
      <c r="A579" s="14"/>
      <c r="B579" s="240"/>
      <c r="C579" s="241"/>
      <c r="D579" s="231" t="s">
        <v>153</v>
      </c>
      <c r="E579" s="242" t="s">
        <v>1</v>
      </c>
      <c r="F579" s="243" t="s">
        <v>630</v>
      </c>
      <c r="G579" s="241"/>
      <c r="H579" s="244">
        <v>2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153</v>
      </c>
      <c r="AU579" s="250" t="s">
        <v>151</v>
      </c>
      <c r="AV579" s="14" t="s">
        <v>151</v>
      </c>
      <c r="AW579" s="14" t="s">
        <v>30</v>
      </c>
      <c r="AX579" s="14" t="s">
        <v>81</v>
      </c>
      <c r="AY579" s="250" t="s">
        <v>143</v>
      </c>
    </row>
    <row r="580" s="2" customFormat="1" ht="24.15" customHeight="1">
      <c r="A580" s="38"/>
      <c r="B580" s="39"/>
      <c r="C580" s="262" t="s">
        <v>631</v>
      </c>
      <c r="D580" s="262" t="s">
        <v>170</v>
      </c>
      <c r="E580" s="263" t="s">
        <v>632</v>
      </c>
      <c r="F580" s="264" t="s">
        <v>633</v>
      </c>
      <c r="G580" s="265" t="s">
        <v>149</v>
      </c>
      <c r="H580" s="266">
        <v>2</v>
      </c>
      <c r="I580" s="267"/>
      <c r="J580" s="268">
        <f>ROUND(I580*H580,2)</f>
        <v>0</v>
      </c>
      <c r="K580" s="269"/>
      <c r="L580" s="270"/>
      <c r="M580" s="271" t="s">
        <v>1</v>
      </c>
      <c r="N580" s="272" t="s">
        <v>39</v>
      </c>
      <c r="O580" s="91"/>
      <c r="P580" s="225">
        <f>O580*H580</f>
        <v>0</v>
      </c>
      <c r="Q580" s="225">
        <v>0.00027999999999999998</v>
      </c>
      <c r="R580" s="225">
        <f>Q580*H580</f>
        <v>0.00055999999999999995</v>
      </c>
      <c r="S580" s="225">
        <v>0</v>
      </c>
      <c r="T580" s="226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7" t="s">
        <v>353</v>
      </c>
      <c r="AT580" s="227" t="s">
        <v>170</v>
      </c>
      <c r="AU580" s="227" t="s">
        <v>151</v>
      </c>
      <c r="AY580" s="17" t="s">
        <v>143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7" t="s">
        <v>151</v>
      </c>
      <c r="BK580" s="228">
        <f>ROUND(I580*H580,2)</f>
        <v>0</v>
      </c>
      <c r="BL580" s="17" t="s">
        <v>279</v>
      </c>
      <c r="BM580" s="227" t="s">
        <v>634</v>
      </c>
    </row>
    <row r="581" s="2" customFormat="1" ht="21.75" customHeight="1">
      <c r="A581" s="38"/>
      <c r="B581" s="39"/>
      <c r="C581" s="215" t="s">
        <v>635</v>
      </c>
      <c r="D581" s="215" t="s">
        <v>146</v>
      </c>
      <c r="E581" s="216" t="s">
        <v>636</v>
      </c>
      <c r="F581" s="217" t="s">
        <v>637</v>
      </c>
      <c r="G581" s="218" t="s">
        <v>192</v>
      </c>
      <c r="H581" s="219">
        <v>19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0</v>
      </c>
      <c r="R581" s="225">
        <f>Q581*H581</f>
        <v>0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279</v>
      </c>
      <c r="AT581" s="227" t="s">
        <v>146</v>
      </c>
      <c r="AU581" s="227" t="s">
        <v>151</v>
      </c>
      <c r="AY581" s="17" t="s">
        <v>143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151</v>
      </c>
      <c r="BK581" s="228">
        <f>ROUND(I581*H581,2)</f>
        <v>0</v>
      </c>
      <c r="BL581" s="17" t="s">
        <v>279</v>
      </c>
      <c r="BM581" s="227" t="s">
        <v>638</v>
      </c>
    </row>
    <row r="582" s="14" customFormat="1">
      <c r="A582" s="14"/>
      <c r="B582" s="240"/>
      <c r="C582" s="241"/>
      <c r="D582" s="231" t="s">
        <v>153</v>
      </c>
      <c r="E582" s="242" t="s">
        <v>1</v>
      </c>
      <c r="F582" s="243" t="s">
        <v>297</v>
      </c>
      <c r="G582" s="241"/>
      <c r="H582" s="244">
        <v>19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153</v>
      </c>
      <c r="AU582" s="250" t="s">
        <v>151</v>
      </c>
      <c r="AV582" s="14" t="s">
        <v>151</v>
      </c>
      <c r="AW582" s="14" t="s">
        <v>30</v>
      </c>
      <c r="AX582" s="14" t="s">
        <v>81</v>
      </c>
      <c r="AY582" s="250" t="s">
        <v>143</v>
      </c>
    </row>
    <row r="583" s="2" customFormat="1" ht="24.15" customHeight="1">
      <c r="A583" s="38"/>
      <c r="B583" s="39"/>
      <c r="C583" s="215" t="s">
        <v>639</v>
      </c>
      <c r="D583" s="215" t="s">
        <v>146</v>
      </c>
      <c r="E583" s="216" t="s">
        <v>640</v>
      </c>
      <c r="F583" s="217" t="s">
        <v>641</v>
      </c>
      <c r="G583" s="218" t="s">
        <v>166</v>
      </c>
      <c r="H583" s="219">
        <v>0.017999999999999999</v>
      </c>
      <c r="I583" s="220"/>
      <c r="J583" s="221">
        <f>ROUND(I583*H583,2)</f>
        <v>0</v>
      </c>
      <c r="K583" s="222"/>
      <c r="L583" s="44"/>
      <c r="M583" s="223" t="s">
        <v>1</v>
      </c>
      <c r="N583" s="224" t="s">
        <v>39</v>
      </c>
      <c r="O583" s="91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279</v>
      </c>
      <c r="AT583" s="227" t="s">
        <v>146</v>
      </c>
      <c r="AU583" s="227" t="s">
        <v>151</v>
      </c>
      <c r="AY583" s="17" t="s">
        <v>143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151</v>
      </c>
      <c r="BK583" s="228">
        <f>ROUND(I583*H583,2)</f>
        <v>0</v>
      </c>
      <c r="BL583" s="17" t="s">
        <v>279</v>
      </c>
      <c r="BM583" s="227" t="s">
        <v>642</v>
      </c>
    </row>
    <row r="584" s="2" customFormat="1" ht="24.15" customHeight="1">
      <c r="A584" s="38"/>
      <c r="B584" s="39"/>
      <c r="C584" s="215" t="s">
        <v>643</v>
      </c>
      <c r="D584" s="215" t="s">
        <v>146</v>
      </c>
      <c r="E584" s="216" t="s">
        <v>644</v>
      </c>
      <c r="F584" s="217" t="s">
        <v>645</v>
      </c>
      <c r="G584" s="218" t="s">
        <v>166</v>
      </c>
      <c r="H584" s="219">
        <v>0.017999999999999999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279</v>
      </c>
      <c r="AT584" s="227" t="s">
        <v>146</v>
      </c>
      <c r="AU584" s="227" t="s">
        <v>151</v>
      </c>
      <c r="AY584" s="17" t="s">
        <v>143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151</v>
      </c>
      <c r="BK584" s="228">
        <f>ROUND(I584*H584,2)</f>
        <v>0</v>
      </c>
      <c r="BL584" s="17" t="s">
        <v>279</v>
      </c>
      <c r="BM584" s="227" t="s">
        <v>646</v>
      </c>
    </row>
    <row r="585" s="2" customFormat="1" ht="24.15" customHeight="1">
      <c r="A585" s="38"/>
      <c r="B585" s="39"/>
      <c r="C585" s="215" t="s">
        <v>647</v>
      </c>
      <c r="D585" s="215" t="s">
        <v>146</v>
      </c>
      <c r="E585" s="216" t="s">
        <v>648</v>
      </c>
      <c r="F585" s="217" t="s">
        <v>649</v>
      </c>
      <c r="G585" s="218" t="s">
        <v>166</v>
      </c>
      <c r="H585" s="219">
        <v>0.017999999999999999</v>
      </c>
      <c r="I585" s="220"/>
      <c r="J585" s="221">
        <f>ROUND(I585*H585,2)</f>
        <v>0</v>
      </c>
      <c r="K585" s="222"/>
      <c r="L585" s="44"/>
      <c r="M585" s="223" t="s">
        <v>1</v>
      </c>
      <c r="N585" s="224" t="s">
        <v>39</v>
      </c>
      <c r="O585" s="91"/>
      <c r="P585" s="225">
        <f>O585*H585</f>
        <v>0</v>
      </c>
      <c r="Q585" s="225">
        <v>0</v>
      </c>
      <c r="R585" s="225">
        <f>Q585*H585</f>
        <v>0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279</v>
      </c>
      <c r="AT585" s="227" t="s">
        <v>146</v>
      </c>
      <c r="AU585" s="227" t="s">
        <v>151</v>
      </c>
      <c r="AY585" s="17" t="s">
        <v>143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151</v>
      </c>
      <c r="BK585" s="228">
        <f>ROUND(I585*H585,2)</f>
        <v>0</v>
      </c>
      <c r="BL585" s="17" t="s">
        <v>279</v>
      </c>
      <c r="BM585" s="227" t="s">
        <v>650</v>
      </c>
    </row>
    <row r="586" s="12" customFormat="1" ht="22.8" customHeight="1">
      <c r="A586" s="12"/>
      <c r="B586" s="199"/>
      <c r="C586" s="200"/>
      <c r="D586" s="201" t="s">
        <v>72</v>
      </c>
      <c r="E586" s="213" t="s">
        <v>651</v>
      </c>
      <c r="F586" s="213" t="s">
        <v>652</v>
      </c>
      <c r="G586" s="200"/>
      <c r="H586" s="200"/>
      <c r="I586" s="203"/>
      <c r="J586" s="214">
        <f>BK586</f>
        <v>0</v>
      </c>
      <c r="K586" s="200"/>
      <c r="L586" s="205"/>
      <c r="M586" s="206"/>
      <c r="N586" s="207"/>
      <c r="O586" s="207"/>
      <c r="P586" s="208">
        <f>SUM(P587:P629)</f>
        <v>0</v>
      </c>
      <c r="Q586" s="207"/>
      <c r="R586" s="208">
        <f>SUM(R587:R629)</f>
        <v>0.056500000000000002</v>
      </c>
      <c r="S586" s="207"/>
      <c r="T586" s="209">
        <f>SUM(T587:T629)</f>
        <v>0.012565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0" t="s">
        <v>151</v>
      </c>
      <c r="AT586" s="211" t="s">
        <v>72</v>
      </c>
      <c r="AU586" s="211" t="s">
        <v>81</v>
      </c>
      <c r="AY586" s="210" t="s">
        <v>143</v>
      </c>
      <c r="BK586" s="212">
        <f>SUM(BK587:BK629)</f>
        <v>0</v>
      </c>
    </row>
    <row r="587" s="2" customFormat="1" ht="24.15" customHeight="1">
      <c r="A587" s="38"/>
      <c r="B587" s="39"/>
      <c r="C587" s="215" t="s">
        <v>653</v>
      </c>
      <c r="D587" s="215" t="s">
        <v>146</v>
      </c>
      <c r="E587" s="216" t="s">
        <v>654</v>
      </c>
      <c r="F587" s="217" t="s">
        <v>655</v>
      </c>
      <c r="G587" s="218" t="s">
        <v>192</v>
      </c>
      <c r="H587" s="219">
        <v>3.5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</v>
      </c>
      <c r="R587" s="225">
        <f>Q587*H587</f>
        <v>0</v>
      </c>
      <c r="S587" s="225">
        <v>0.0021299999999999999</v>
      </c>
      <c r="T587" s="226">
        <f>S587*H587</f>
        <v>0.0074549999999999998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279</v>
      </c>
      <c r="AT587" s="227" t="s">
        <v>146</v>
      </c>
      <c r="AU587" s="227" t="s">
        <v>151</v>
      </c>
      <c r="AY587" s="17" t="s">
        <v>143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151</v>
      </c>
      <c r="BK587" s="228">
        <f>ROUND(I587*H587,2)</f>
        <v>0</v>
      </c>
      <c r="BL587" s="17" t="s">
        <v>279</v>
      </c>
      <c r="BM587" s="227" t="s">
        <v>656</v>
      </c>
    </row>
    <row r="588" s="13" customFormat="1">
      <c r="A588" s="13"/>
      <c r="B588" s="229"/>
      <c r="C588" s="230"/>
      <c r="D588" s="231" t="s">
        <v>153</v>
      </c>
      <c r="E588" s="232" t="s">
        <v>1</v>
      </c>
      <c r="F588" s="233" t="s">
        <v>211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153</v>
      </c>
      <c r="AU588" s="239" t="s">
        <v>151</v>
      </c>
      <c r="AV588" s="13" t="s">
        <v>81</v>
      </c>
      <c r="AW588" s="13" t="s">
        <v>30</v>
      </c>
      <c r="AX588" s="13" t="s">
        <v>73</v>
      </c>
      <c r="AY588" s="239" t="s">
        <v>143</v>
      </c>
    </row>
    <row r="589" s="14" customFormat="1">
      <c r="A589" s="14"/>
      <c r="B589" s="240"/>
      <c r="C589" s="241"/>
      <c r="D589" s="231" t="s">
        <v>153</v>
      </c>
      <c r="E589" s="242" t="s">
        <v>1</v>
      </c>
      <c r="F589" s="243" t="s">
        <v>586</v>
      </c>
      <c r="G589" s="241"/>
      <c r="H589" s="244">
        <v>3.5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153</v>
      </c>
      <c r="AU589" s="250" t="s">
        <v>151</v>
      </c>
      <c r="AV589" s="14" t="s">
        <v>151</v>
      </c>
      <c r="AW589" s="14" t="s">
        <v>30</v>
      </c>
      <c r="AX589" s="14" t="s">
        <v>81</v>
      </c>
      <c r="AY589" s="250" t="s">
        <v>143</v>
      </c>
    </row>
    <row r="590" s="2" customFormat="1" ht="24.15" customHeight="1">
      <c r="A590" s="38"/>
      <c r="B590" s="39"/>
      <c r="C590" s="215" t="s">
        <v>657</v>
      </c>
      <c r="D590" s="215" t="s">
        <v>146</v>
      </c>
      <c r="E590" s="216" t="s">
        <v>658</v>
      </c>
      <c r="F590" s="217" t="s">
        <v>659</v>
      </c>
      <c r="G590" s="218" t="s">
        <v>192</v>
      </c>
      <c r="H590" s="219">
        <v>43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0.00116</v>
      </c>
      <c r="R590" s="225">
        <f>Q590*H590</f>
        <v>0.049880000000000001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279</v>
      </c>
      <c r="AT590" s="227" t="s">
        <v>146</v>
      </c>
      <c r="AU590" s="227" t="s">
        <v>151</v>
      </c>
      <c r="AY590" s="17" t="s">
        <v>143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151</v>
      </c>
      <c r="BK590" s="228">
        <f>ROUND(I590*H590,2)</f>
        <v>0</v>
      </c>
      <c r="BL590" s="17" t="s">
        <v>279</v>
      </c>
      <c r="BM590" s="227" t="s">
        <v>660</v>
      </c>
    </row>
    <row r="591" s="13" customFormat="1">
      <c r="A591" s="13"/>
      <c r="B591" s="229"/>
      <c r="C591" s="230"/>
      <c r="D591" s="231" t="s">
        <v>153</v>
      </c>
      <c r="E591" s="232" t="s">
        <v>1</v>
      </c>
      <c r="F591" s="233" t="s">
        <v>661</v>
      </c>
      <c r="G591" s="230"/>
      <c r="H591" s="232" t="s">
        <v>1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153</v>
      </c>
      <c r="AU591" s="239" t="s">
        <v>151</v>
      </c>
      <c r="AV591" s="13" t="s">
        <v>81</v>
      </c>
      <c r="AW591" s="13" t="s">
        <v>30</v>
      </c>
      <c r="AX591" s="13" t="s">
        <v>73</v>
      </c>
      <c r="AY591" s="239" t="s">
        <v>143</v>
      </c>
    </row>
    <row r="592" s="14" customFormat="1">
      <c r="A592" s="14"/>
      <c r="B592" s="240"/>
      <c r="C592" s="241"/>
      <c r="D592" s="231" t="s">
        <v>153</v>
      </c>
      <c r="E592" s="242" t="s">
        <v>1</v>
      </c>
      <c r="F592" s="243" t="s">
        <v>309</v>
      </c>
      <c r="G592" s="241"/>
      <c r="H592" s="244">
        <v>22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153</v>
      </c>
      <c r="AU592" s="250" t="s">
        <v>151</v>
      </c>
      <c r="AV592" s="14" t="s">
        <v>151</v>
      </c>
      <c r="AW592" s="14" t="s">
        <v>30</v>
      </c>
      <c r="AX592" s="14" t="s">
        <v>73</v>
      </c>
      <c r="AY592" s="250" t="s">
        <v>143</v>
      </c>
    </row>
    <row r="593" s="13" customFormat="1">
      <c r="A593" s="13"/>
      <c r="B593" s="229"/>
      <c r="C593" s="230"/>
      <c r="D593" s="231" t="s">
        <v>153</v>
      </c>
      <c r="E593" s="232" t="s">
        <v>1</v>
      </c>
      <c r="F593" s="233" t="s">
        <v>207</v>
      </c>
      <c r="G593" s="230"/>
      <c r="H593" s="232" t="s">
        <v>1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153</v>
      </c>
      <c r="AU593" s="239" t="s">
        <v>151</v>
      </c>
      <c r="AV593" s="13" t="s">
        <v>81</v>
      </c>
      <c r="AW593" s="13" t="s">
        <v>30</v>
      </c>
      <c r="AX593" s="13" t="s">
        <v>73</v>
      </c>
      <c r="AY593" s="239" t="s">
        <v>143</v>
      </c>
    </row>
    <row r="594" s="14" customFormat="1">
      <c r="A594" s="14"/>
      <c r="B594" s="240"/>
      <c r="C594" s="241"/>
      <c r="D594" s="231" t="s">
        <v>153</v>
      </c>
      <c r="E594" s="242" t="s">
        <v>1</v>
      </c>
      <c r="F594" s="243" t="s">
        <v>302</v>
      </c>
      <c r="G594" s="241"/>
      <c r="H594" s="244">
        <v>20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153</v>
      </c>
      <c r="AU594" s="250" t="s">
        <v>151</v>
      </c>
      <c r="AV594" s="14" t="s">
        <v>151</v>
      </c>
      <c r="AW594" s="14" t="s">
        <v>30</v>
      </c>
      <c r="AX594" s="14" t="s">
        <v>73</v>
      </c>
      <c r="AY594" s="250" t="s">
        <v>143</v>
      </c>
    </row>
    <row r="595" s="13" customFormat="1">
      <c r="A595" s="13"/>
      <c r="B595" s="229"/>
      <c r="C595" s="230"/>
      <c r="D595" s="231" t="s">
        <v>153</v>
      </c>
      <c r="E595" s="232" t="s">
        <v>1</v>
      </c>
      <c r="F595" s="233" t="s">
        <v>213</v>
      </c>
      <c r="G595" s="230"/>
      <c r="H595" s="232" t="s">
        <v>1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153</v>
      </c>
      <c r="AU595" s="239" t="s">
        <v>151</v>
      </c>
      <c r="AV595" s="13" t="s">
        <v>81</v>
      </c>
      <c r="AW595" s="13" t="s">
        <v>30</v>
      </c>
      <c r="AX595" s="13" t="s">
        <v>73</v>
      </c>
      <c r="AY595" s="239" t="s">
        <v>143</v>
      </c>
    </row>
    <row r="596" s="14" customFormat="1">
      <c r="A596" s="14"/>
      <c r="B596" s="240"/>
      <c r="C596" s="241"/>
      <c r="D596" s="231" t="s">
        <v>153</v>
      </c>
      <c r="E596" s="242" t="s">
        <v>1</v>
      </c>
      <c r="F596" s="243" t="s">
        <v>81</v>
      </c>
      <c r="G596" s="241"/>
      <c r="H596" s="244">
        <v>1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153</v>
      </c>
      <c r="AU596" s="250" t="s">
        <v>151</v>
      </c>
      <c r="AV596" s="14" t="s">
        <v>151</v>
      </c>
      <c r="AW596" s="14" t="s">
        <v>30</v>
      </c>
      <c r="AX596" s="14" t="s">
        <v>73</v>
      </c>
      <c r="AY596" s="250" t="s">
        <v>143</v>
      </c>
    </row>
    <row r="597" s="15" customFormat="1">
      <c r="A597" s="15"/>
      <c r="B597" s="251"/>
      <c r="C597" s="252"/>
      <c r="D597" s="231" t="s">
        <v>153</v>
      </c>
      <c r="E597" s="253" t="s">
        <v>1</v>
      </c>
      <c r="F597" s="254" t="s">
        <v>163</v>
      </c>
      <c r="G597" s="252"/>
      <c r="H597" s="255">
        <v>43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1" t="s">
        <v>153</v>
      </c>
      <c r="AU597" s="261" t="s">
        <v>151</v>
      </c>
      <c r="AV597" s="15" t="s">
        <v>150</v>
      </c>
      <c r="AW597" s="15" t="s">
        <v>30</v>
      </c>
      <c r="AX597" s="15" t="s">
        <v>81</v>
      </c>
      <c r="AY597" s="261" t="s">
        <v>143</v>
      </c>
    </row>
    <row r="598" s="2" customFormat="1" ht="24.15" customHeight="1">
      <c r="A598" s="38"/>
      <c r="B598" s="39"/>
      <c r="C598" s="215" t="s">
        <v>662</v>
      </c>
      <c r="D598" s="215" t="s">
        <v>146</v>
      </c>
      <c r="E598" s="216" t="s">
        <v>663</v>
      </c>
      <c r="F598" s="217" t="s">
        <v>664</v>
      </c>
      <c r="G598" s="218" t="s">
        <v>665</v>
      </c>
      <c r="H598" s="219">
        <v>1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0</v>
      </c>
      <c r="R598" s="225">
        <f>Q598*H598</f>
        <v>0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279</v>
      </c>
      <c r="AT598" s="227" t="s">
        <v>146</v>
      </c>
      <c r="AU598" s="227" t="s">
        <v>151</v>
      </c>
      <c r="AY598" s="17" t="s">
        <v>143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151</v>
      </c>
      <c r="BK598" s="228">
        <f>ROUND(I598*H598,2)</f>
        <v>0</v>
      </c>
      <c r="BL598" s="17" t="s">
        <v>279</v>
      </c>
      <c r="BM598" s="227" t="s">
        <v>666</v>
      </c>
    </row>
    <row r="599" s="14" customFormat="1">
      <c r="A599" s="14"/>
      <c r="B599" s="240"/>
      <c r="C599" s="241"/>
      <c r="D599" s="231" t="s">
        <v>153</v>
      </c>
      <c r="E599" s="242" t="s">
        <v>1</v>
      </c>
      <c r="F599" s="243" t="s">
        <v>81</v>
      </c>
      <c r="G599" s="241"/>
      <c r="H599" s="244">
        <v>1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153</v>
      </c>
      <c r="AU599" s="250" t="s">
        <v>151</v>
      </c>
      <c r="AV599" s="14" t="s">
        <v>151</v>
      </c>
      <c r="AW599" s="14" t="s">
        <v>30</v>
      </c>
      <c r="AX599" s="14" t="s">
        <v>81</v>
      </c>
      <c r="AY599" s="250" t="s">
        <v>143</v>
      </c>
    </row>
    <row r="600" s="2" customFormat="1" ht="24.15" customHeight="1">
      <c r="A600" s="38"/>
      <c r="B600" s="39"/>
      <c r="C600" s="215" t="s">
        <v>667</v>
      </c>
      <c r="D600" s="215" t="s">
        <v>146</v>
      </c>
      <c r="E600" s="216" t="s">
        <v>668</v>
      </c>
      <c r="F600" s="217" t="s">
        <v>669</v>
      </c>
      <c r="G600" s="218" t="s">
        <v>665</v>
      </c>
      <c r="H600" s="219">
        <v>1</v>
      </c>
      <c r="I600" s="220"/>
      <c r="J600" s="221">
        <f>ROUND(I600*H600,2)</f>
        <v>0</v>
      </c>
      <c r="K600" s="222"/>
      <c r="L600" s="44"/>
      <c r="M600" s="223" t="s">
        <v>1</v>
      </c>
      <c r="N600" s="224" t="s">
        <v>39</v>
      </c>
      <c r="O600" s="91"/>
      <c r="P600" s="225">
        <f>O600*H600</f>
        <v>0</v>
      </c>
      <c r="Q600" s="225">
        <v>0</v>
      </c>
      <c r="R600" s="225">
        <f>Q600*H600</f>
        <v>0</v>
      </c>
      <c r="S600" s="225">
        <v>0</v>
      </c>
      <c r="T600" s="226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279</v>
      </c>
      <c r="AT600" s="227" t="s">
        <v>146</v>
      </c>
      <c r="AU600" s="227" t="s">
        <v>151</v>
      </c>
      <c r="AY600" s="17" t="s">
        <v>143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151</v>
      </c>
      <c r="BK600" s="228">
        <f>ROUND(I600*H600,2)</f>
        <v>0</v>
      </c>
      <c r="BL600" s="17" t="s">
        <v>279</v>
      </c>
      <c r="BM600" s="227" t="s">
        <v>670</v>
      </c>
    </row>
    <row r="601" s="2" customFormat="1" ht="37.8" customHeight="1">
      <c r="A601" s="38"/>
      <c r="B601" s="39"/>
      <c r="C601" s="215" t="s">
        <v>671</v>
      </c>
      <c r="D601" s="215" t="s">
        <v>146</v>
      </c>
      <c r="E601" s="216" t="s">
        <v>672</v>
      </c>
      <c r="F601" s="217" t="s">
        <v>673</v>
      </c>
      <c r="G601" s="218" t="s">
        <v>192</v>
      </c>
      <c r="H601" s="219">
        <v>43</v>
      </c>
      <c r="I601" s="220"/>
      <c r="J601" s="221">
        <f>ROUND(I601*H601,2)</f>
        <v>0</v>
      </c>
      <c r="K601" s="222"/>
      <c r="L601" s="44"/>
      <c r="M601" s="223" t="s">
        <v>1</v>
      </c>
      <c r="N601" s="224" t="s">
        <v>39</v>
      </c>
      <c r="O601" s="91"/>
      <c r="P601" s="225">
        <f>O601*H601</f>
        <v>0</v>
      </c>
      <c r="Q601" s="225">
        <v>4.0000000000000003E-05</v>
      </c>
      <c r="R601" s="225">
        <f>Q601*H601</f>
        <v>0.0017200000000000002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279</v>
      </c>
      <c r="AT601" s="227" t="s">
        <v>146</v>
      </c>
      <c r="AU601" s="227" t="s">
        <v>151</v>
      </c>
      <c r="AY601" s="17" t="s">
        <v>143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151</v>
      </c>
      <c r="BK601" s="228">
        <f>ROUND(I601*H601,2)</f>
        <v>0</v>
      </c>
      <c r="BL601" s="17" t="s">
        <v>279</v>
      </c>
      <c r="BM601" s="227" t="s">
        <v>674</v>
      </c>
    </row>
    <row r="602" s="14" customFormat="1">
      <c r="A602" s="14"/>
      <c r="B602" s="240"/>
      <c r="C602" s="241"/>
      <c r="D602" s="231" t="s">
        <v>153</v>
      </c>
      <c r="E602" s="242" t="s">
        <v>1</v>
      </c>
      <c r="F602" s="243" t="s">
        <v>389</v>
      </c>
      <c r="G602" s="241"/>
      <c r="H602" s="244">
        <v>43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153</v>
      </c>
      <c r="AU602" s="250" t="s">
        <v>151</v>
      </c>
      <c r="AV602" s="14" t="s">
        <v>151</v>
      </c>
      <c r="AW602" s="14" t="s">
        <v>30</v>
      </c>
      <c r="AX602" s="14" t="s">
        <v>81</v>
      </c>
      <c r="AY602" s="250" t="s">
        <v>143</v>
      </c>
    </row>
    <row r="603" s="2" customFormat="1" ht="16.5" customHeight="1">
      <c r="A603" s="38"/>
      <c r="B603" s="39"/>
      <c r="C603" s="215" t="s">
        <v>675</v>
      </c>
      <c r="D603" s="215" t="s">
        <v>146</v>
      </c>
      <c r="E603" s="216" t="s">
        <v>676</v>
      </c>
      <c r="F603" s="217" t="s">
        <v>677</v>
      </c>
      <c r="G603" s="218" t="s">
        <v>149</v>
      </c>
      <c r="H603" s="219">
        <v>12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39</v>
      </c>
      <c r="O603" s="91"/>
      <c r="P603" s="225">
        <f>O603*H603</f>
        <v>0</v>
      </c>
      <c r="Q603" s="225">
        <v>0</v>
      </c>
      <c r="R603" s="225">
        <f>Q603*H603</f>
        <v>0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279</v>
      </c>
      <c r="AT603" s="227" t="s">
        <v>146</v>
      </c>
      <c r="AU603" s="227" t="s">
        <v>151</v>
      </c>
      <c r="AY603" s="17" t="s">
        <v>143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151</v>
      </c>
      <c r="BK603" s="228">
        <f>ROUND(I603*H603,2)</f>
        <v>0</v>
      </c>
      <c r="BL603" s="17" t="s">
        <v>279</v>
      </c>
      <c r="BM603" s="227" t="s">
        <v>678</v>
      </c>
    </row>
    <row r="604" s="14" customFormat="1">
      <c r="A604" s="14"/>
      <c r="B604" s="240"/>
      <c r="C604" s="241"/>
      <c r="D604" s="231" t="s">
        <v>153</v>
      </c>
      <c r="E604" s="242" t="s">
        <v>1</v>
      </c>
      <c r="F604" s="243" t="s">
        <v>226</v>
      </c>
      <c r="G604" s="241"/>
      <c r="H604" s="244">
        <v>12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153</v>
      </c>
      <c r="AU604" s="250" t="s">
        <v>151</v>
      </c>
      <c r="AV604" s="14" t="s">
        <v>151</v>
      </c>
      <c r="AW604" s="14" t="s">
        <v>30</v>
      </c>
      <c r="AX604" s="14" t="s">
        <v>81</v>
      </c>
      <c r="AY604" s="250" t="s">
        <v>143</v>
      </c>
    </row>
    <row r="605" s="2" customFormat="1" ht="24.15" customHeight="1">
      <c r="A605" s="38"/>
      <c r="B605" s="39"/>
      <c r="C605" s="215" t="s">
        <v>679</v>
      </c>
      <c r="D605" s="215" t="s">
        <v>146</v>
      </c>
      <c r="E605" s="216" t="s">
        <v>680</v>
      </c>
      <c r="F605" s="217" t="s">
        <v>681</v>
      </c>
      <c r="G605" s="218" t="s">
        <v>149</v>
      </c>
      <c r="H605" s="219">
        <v>2</v>
      </c>
      <c r="I605" s="220"/>
      <c r="J605" s="221">
        <f>ROUND(I605*H605,2)</f>
        <v>0</v>
      </c>
      <c r="K605" s="222"/>
      <c r="L605" s="44"/>
      <c r="M605" s="223" t="s">
        <v>1</v>
      </c>
      <c r="N605" s="224" t="s">
        <v>39</v>
      </c>
      <c r="O605" s="91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279</v>
      </c>
      <c r="AT605" s="227" t="s">
        <v>146</v>
      </c>
      <c r="AU605" s="227" t="s">
        <v>151</v>
      </c>
      <c r="AY605" s="17" t="s">
        <v>143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151</v>
      </c>
      <c r="BK605" s="228">
        <f>ROUND(I605*H605,2)</f>
        <v>0</v>
      </c>
      <c r="BL605" s="17" t="s">
        <v>279</v>
      </c>
      <c r="BM605" s="227" t="s">
        <v>682</v>
      </c>
    </row>
    <row r="606" s="14" customFormat="1">
      <c r="A606" s="14"/>
      <c r="B606" s="240"/>
      <c r="C606" s="241"/>
      <c r="D606" s="231" t="s">
        <v>153</v>
      </c>
      <c r="E606" s="242" t="s">
        <v>1</v>
      </c>
      <c r="F606" s="243" t="s">
        <v>151</v>
      </c>
      <c r="G606" s="241"/>
      <c r="H606" s="244">
        <v>2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153</v>
      </c>
      <c r="AU606" s="250" t="s">
        <v>151</v>
      </c>
      <c r="AV606" s="14" t="s">
        <v>151</v>
      </c>
      <c r="AW606" s="14" t="s">
        <v>30</v>
      </c>
      <c r="AX606" s="14" t="s">
        <v>81</v>
      </c>
      <c r="AY606" s="250" t="s">
        <v>143</v>
      </c>
    </row>
    <row r="607" s="2" customFormat="1" ht="21.75" customHeight="1">
      <c r="A607" s="38"/>
      <c r="B607" s="39"/>
      <c r="C607" s="215" t="s">
        <v>683</v>
      </c>
      <c r="D607" s="215" t="s">
        <v>146</v>
      </c>
      <c r="E607" s="216" t="s">
        <v>684</v>
      </c>
      <c r="F607" s="217" t="s">
        <v>685</v>
      </c>
      <c r="G607" s="218" t="s">
        <v>149</v>
      </c>
      <c r="H607" s="219">
        <v>7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0.00017000000000000001</v>
      </c>
      <c r="R607" s="225">
        <f>Q607*H607</f>
        <v>0.0011900000000000001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279</v>
      </c>
      <c r="AT607" s="227" t="s">
        <v>146</v>
      </c>
      <c r="AU607" s="227" t="s">
        <v>151</v>
      </c>
      <c r="AY607" s="17" t="s">
        <v>143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151</v>
      </c>
      <c r="BK607" s="228">
        <f>ROUND(I607*H607,2)</f>
        <v>0</v>
      </c>
      <c r="BL607" s="17" t="s">
        <v>279</v>
      </c>
      <c r="BM607" s="227" t="s">
        <v>686</v>
      </c>
    </row>
    <row r="608" s="13" customFormat="1">
      <c r="A608" s="13"/>
      <c r="B608" s="229"/>
      <c r="C608" s="230"/>
      <c r="D608" s="231" t="s">
        <v>153</v>
      </c>
      <c r="E608" s="232" t="s">
        <v>1</v>
      </c>
      <c r="F608" s="233" t="s">
        <v>687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153</v>
      </c>
      <c r="AU608" s="239" t="s">
        <v>151</v>
      </c>
      <c r="AV608" s="13" t="s">
        <v>81</v>
      </c>
      <c r="AW608" s="13" t="s">
        <v>30</v>
      </c>
      <c r="AX608" s="13" t="s">
        <v>73</v>
      </c>
      <c r="AY608" s="239" t="s">
        <v>143</v>
      </c>
    </row>
    <row r="609" s="14" customFormat="1">
      <c r="A609" s="14"/>
      <c r="B609" s="240"/>
      <c r="C609" s="241"/>
      <c r="D609" s="231" t="s">
        <v>153</v>
      </c>
      <c r="E609" s="242" t="s">
        <v>1</v>
      </c>
      <c r="F609" s="243" t="s">
        <v>688</v>
      </c>
      <c r="G609" s="241"/>
      <c r="H609" s="244">
        <v>7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153</v>
      </c>
      <c r="AU609" s="250" t="s">
        <v>151</v>
      </c>
      <c r="AV609" s="14" t="s">
        <v>151</v>
      </c>
      <c r="AW609" s="14" t="s">
        <v>30</v>
      </c>
      <c r="AX609" s="14" t="s">
        <v>81</v>
      </c>
      <c r="AY609" s="250" t="s">
        <v>143</v>
      </c>
    </row>
    <row r="610" s="2" customFormat="1" ht="21.75" customHeight="1">
      <c r="A610" s="38"/>
      <c r="B610" s="39"/>
      <c r="C610" s="215" t="s">
        <v>689</v>
      </c>
      <c r="D610" s="215" t="s">
        <v>146</v>
      </c>
      <c r="E610" s="216" t="s">
        <v>690</v>
      </c>
      <c r="F610" s="217" t="s">
        <v>691</v>
      </c>
      <c r="G610" s="218" t="s">
        <v>665</v>
      </c>
      <c r="H610" s="219">
        <v>2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0.00021000000000000001</v>
      </c>
      <c r="R610" s="225">
        <f>Q610*H610</f>
        <v>0.00042000000000000002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279</v>
      </c>
      <c r="AT610" s="227" t="s">
        <v>146</v>
      </c>
      <c r="AU610" s="227" t="s">
        <v>151</v>
      </c>
      <c r="AY610" s="17" t="s">
        <v>143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151</v>
      </c>
      <c r="BK610" s="228">
        <f>ROUND(I610*H610,2)</f>
        <v>0</v>
      </c>
      <c r="BL610" s="17" t="s">
        <v>279</v>
      </c>
      <c r="BM610" s="227" t="s">
        <v>692</v>
      </c>
    </row>
    <row r="611" s="13" customFormat="1">
      <c r="A611" s="13"/>
      <c r="B611" s="229"/>
      <c r="C611" s="230"/>
      <c r="D611" s="231" t="s">
        <v>153</v>
      </c>
      <c r="E611" s="232" t="s">
        <v>1</v>
      </c>
      <c r="F611" s="233" t="s">
        <v>693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153</v>
      </c>
      <c r="AU611" s="239" t="s">
        <v>151</v>
      </c>
      <c r="AV611" s="13" t="s">
        <v>81</v>
      </c>
      <c r="AW611" s="13" t="s">
        <v>30</v>
      </c>
      <c r="AX611" s="13" t="s">
        <v>73</v>
      </c>
      <c r="AY611" s="239" t="s">
        <v>143</v>
      </c>
    </row>
    <row r="612" s="14" customFormat="1">
      <c r="A612" s="14"/>
      <c r="B612" s="240"/>
      <c r="C612" s="241"/>
      <c r="D612" s="231" t="s">
        <v>153</v>
      </c>
      <c r="E612" s="242" t="s">
        <v>1</v>
      </c>
      <c r="F612" s="243" t="s">
        <v>630</v>
      </c>
      <c r="G612" s="241"/>
      <c r="H612" s="244">
        <v>2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153</v>
      </c>
      <c r="AU612" s="250" t="s">
        <v>151</v>
      </c>
      <c r="AV612" s="14" t="s">
        <v>151</v>
      </c>
      <c r="AW612" s="14" t="s">
        <v>30</v>
      </c>
      <c r="AX612" s="14" t="s">
        <v>81</v>
      </c>
      <c r="AY612" s="250" t="s">
        <v>143</v>
      </c>
    </row>
    <row r="613" s="2" customFormat="1" ht="24.15" customHeight="1">
      <c r="A613" s="38"/>
      <c r="B613" s="39"/>
      <c r="C613" s="215" t="s">
        <v>694</v>
      </c>
      <c r="D613" s="215" t="s">
        <v>146</v>
      </c>
      <c r="E613" s="216" t="s">
        <v>695</v>
      </c>
      <c r="F613" s="217" t="s">
        <v>696</v>
      </c>
      <c r="G613" s="218" t="s">
        <v>149</v>
      </c>
      <c r="H613" s="219">
        <v>1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0.00511</v>
      </c>
      <c r="T613" s="226">
        <f>S613*H613</f>
        <v>0.00511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279</v>
      </c>
      <c r="AT613" s="227" t="s">
        <v>146</v>
      </c>
      <c r="AU613" s="227" t="s">
        <v>151</v>
      </c>
      <c r="AY613" s="17" t="s">
        <v>143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151</v>
      </c>
      <c r="BK613" s="228">
        <f>ROUND(I613*H613,2)</f>
        <v>0</v>
      </c>
      <c r="BL613" s="17" t="s">
        <v>279</v>
      </c>
      <c r="BM613" s="227" t="s">
        <v>697</v>
      </c>
    </row>
    <row r="614" s="13" customFormat="1">
      <c r="A614" s="13"/>
      <c r="B614" s="229"/>
      <c r="C614" s="230"/>
      <c r="D614" s="231" t="s">
        <v>153</v>
      </c>
      <c r="E614" s="232" t="s">
        <v>1</v>
      </c>
      <c r="F614" s="233" t="s">
        <v>698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153</v>
      </c>
      <c r="AU614" s="239" t="s">
        <v>151</v>
      </c>
      <c r="AV614" s="13" t="s">
        <v>81</v>
      </c>
      <c r="AW614" s="13" t="s">
        <v>30</v>
      </c>
      <c r="AX614" s="13" t="s">
        <v>73</v>
      </c>
      <c r="AY614" s="239" t="s">
        <v>143</v>
      </c>
    </row>
    <row r="615" s="14" customFormat="1">
      <c r="A615" s="14"/>
      <c r="B615" s="240"/>
      <c r="C615" s="241"/>
      <c r="D615" s="231" t="s">
        <v>153</v>
      </c>
      <c r="E615" s="242" t="s">
        <v>1</v>
      </c>
      <c r="F615" s="243" t="s">
        <v>81</v>
      </c>
      <c r="G615" s="241"/>
      <c r="H615" s="244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153</v>
      </c>
      <c r="AU615" s="250" t="s">
        <v>151</v>
      </c>
      <c r="AV615" s="14" t="s">
        <v>151</v>
      </c>
      <c r="AW615" s="14" t="s">
        <v>30</v>
      </c>
      <c r="AX615" s="14" t="s">
        <v>81</v>
      </c>
      <c r="AY615" s="250" t="s">
        <v>143</v>
      </c>
    </row>
    <row r="616" s="2" customFormat="1" ht="24.15" customHeight="1">
      <c r="A616" s="38"/>
      <c r="B616" s="39"/>
      <c r="C616" s="215" t="s">
        <v>699</v>
      </c>
      <c r="D616" s="215" t="s">
        <v>146</v>
      </c>
      <c r="E616" s="216" t="s">
        <v>700</v>
      </c>
      <c r="F616" s="217" t="s">
        <v>701</v>
      </c>
      <c r="G616" s="218" t="s">
        <v>149</v>
      </c>
      <c r="H616" s="219">
        <v>5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0.00027999999999999998</v>
      </c>
      <c r="R616" s="225">
        <f>Q616*H616</f>
        <v>0.0013999999999999998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279</v>
      </c>
      <c r="AT616" s="227" t="s">
        <v>146</v>
      </c>
      <c r="AU616" s="227" t="s">
        <v>151</v>
      </c>
      <c r="AY616" s="17" t="s">
        <v>143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151</v>
      </c>
      <c r="BK616" s="228">
        <f>ROUND(I616*H616,2)</f>
        <v>0</v>
      </c>
      <c r="BL616" s="17" t="s">
        <v>279</v>
      </c>
      <c r="BM616" s="227" t="s">
        <v>702</v>
      </c>
    </row>
    <row r="617" s="13" customFormat="1">
      <c r="A617" s="13"/>
      <c r="B617" s="229"/>
      <c r="C617" s="230"/>
      <c r="D617" s="231" t="s">
        <v>153</v>
      </c>
      <c r="E617" s="232" t="s">
        <v>1</v>
      </c>
      <c r="F617" s="233" t="s">
        <v>703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153</v>
      </c>
      <c r="AU617" s="239" t="s">
        <v>151</v>
      </c>
      <c r="AV617" s="13" t="s">
        <v>81</v>
      </c>
      <c r="AW617" s="13" t="s">
        <v>30</v>
      </c>
      <c r="AX617" s="13" t="s">
        <v>73</v>
      </c>
      <c r="AY617" s="239" t="s">
        <v>143</v>
      </c>
    </row>
    <row r="618" s="14" customFormat="1">
      <c r="A618" s="14"/>
      <c r="B618" s="240"/>
      <c r="C618" s="241"/>
      <c r="D618" s="231" t="s">
        <v>153</v>
      </c>
      <c r="E618" s="242" t="s">
        <v>1</v>
      </c>
      <c r="F618" s="243" t="s">
        <v>704</v>
      </c>
      <c r="G618" s="241"/>
      <c r="H618" s="244">
        <v>5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153</v>
      </c>
      <c r="AU618" s="250" t="s">
        <v>151</v>
      </c>
      <c r="AV618" s="14" t="s">
        <v>151</v>
      </c>
      <c r="AW618" s="14" t="s">
        <v>30</v>
      </c>
      <c r="AX618" s="14" t="s">
        <v>81</v>
      </c>
      <c r="AY618" s="250" t="s">
        <v>143</v>
      </c>
    </row>
    <row r="619" s="2" customFormat="1" ht="21.75" customHeight="1">
      <c r="A619" s="38"/>
      <c r="B619" s="39"/>
      <c r="C619" s="215" t="s">
        <v>705</v>
      </c>
      <c r="D619" s="215" t="s">
        <v>146</v>
      </c>
      <c r="E619" s="216" t="s">
        <v>706</v>
      </c>
      <c r="F619" s="217" t="s">
        <v>707</v>
      </c>
      <c r="G619" s="218" t="s">
        <v>149</v>
      </c>
      <c r="H619" s="219">
        <v>5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2.0000000000000002E-05</v>
      </c>
      <c r="R619" s="225">
        <f>Q619*H619</f>
        <v>0.00010000000000000001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279</v>
      </c>
      <c r="AT619" s="227" t="s">
        <v>146</v>
      </c>
      <c r="AU619" s="227" t="s">
        <v>151</v>
      </c>
      <c r="AY619" s="17" t="s">
        <v>143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151</v>
      </c>
      <c r="BK619" s="228">
        <f>ROUND(I619*H619,2)</f>
        <v>0</v>
      </c>
      <c r="BL619" s="17" t="s">
        <v>279</v>
      </c>
      <c r="BM619" s="227" t="s">
        <v>708</v>
      </c>
    </row>
    <row r="620" s="13" customFormat="1">
      <c r="A620" s="13"/>
      <c r="B620" s="229"/>
      <c r="C620" s="230"/>
      <c r="D620" s="231" t="s">
        <v>153</v>
      </c>
      <c r="E620" s="232" t="s">
        <v>1</v>
      </c>
      <c r="F620" s="233" t="s">
        <v>709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153</v>
      </c>
      <c r="AU620" s="239" t="s">
        <v>151</v>
      </c>
      <c r="AV620" s="13" t="s">
        <v>81</v>
      </c>
      <c r="AW620" s="13" t="s">
        <v>30</v>
      </c>
      <c r="AX620" s="13" t="s">
        <v>73</v>
      </c>
      <c r="AY620" s="239" t="s">
        <v>143</v>
      </c>
    </row>
    <row r="621" s="14" customFormat="1">
      <c r="A621" s="14"/>
      <c r="B621" s="240"/>
      <c r="C621" s="241"/>
      <c r="D621" s="231" t="s">
        <v>153</v>
      </c>
      <c r="E621" s="242" t="s">
        <v>1</v>
      </c>
      <c r="F621" s="243" t="s">
        <v>704</v>
      </c>
      <c r="G621" s="241"/>
      <c r="H621" s="244">
        <v>5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153</v>
      </c>
      <c r="AU621" s="250" t="s">
        <v>151</v>
      </c>
      <c r="AV621" s="14" t="s">
        <v>151</v>
      </c>
      <c r="AW621" s="14" t="s">
        <v>30</v>
      </c>
      <c r="AX621" s="14" t="s">
        <v>81</v>
      </c>
      <c r="AY621" s="250" t="s">
        <v>143</v>
      </c>
    </row>
    <row r="622" s="2" customFormat="1" ht="24.15" customHeight="1">
      <c r="A622" s="38"/>
      <c r="B622" s="39"/>
      <c r="C622" s="262" t="s">
        <v>710</v>
      </c>
      <c r="D622" s="262" t="s">
        <v>170</v>
      </c>
      <c r="E622" s="263" t="s">
        <v>711</v>
      </c>
      <c r="F622" s="264" t="s">
        <v>712</v>
      </c>
      <c r="G622" s="265" t="s">
        <v>149</v>
      </c>
      <c r="H622" s="266">
        <v>5</v>
      </c>
      <c r="I622" s="267"/>
      <c r="J622" s="268">
        <f>ROUND(I622*H622,2)</f>
        <v>0</v>
      </c>
      <c r="K622" s="269"/>
      <c r="L622" s="270"/>
      <c r="M622" s="271" t="s">
        <v>1</v>
      </c>
      <c r="N622" s="272" t="s">
        <v>39</v>
      </c>
      <c r="O622" s="91"/>
      <c r="P622" s="225">
        <f>O622*H622</f>
        <v>0</v>
      </c>
      <c r="Q622" s="225">
        <v>0.00010000000000000001</v>
      </c>
      <c r="R622" s="225">
        <f>Q622*H622</f>
        <v>0.00050000000000000001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353</v>
      </c>
      <c r="AT622" s="227" t="s">
        <v>170</v>
      </c>
      <c r="AU622" s="227" t="s">
        <v>151</v>
      </c>
      <c r="AY622" s="17" t="s">
        <v>143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151</v>
      </c>
      <c r="BK622" s="228">
        <f>ROUND(I622*H622,2)</f>
        <v>0</v>
      </c>
      <c r="BL622" s="17" t="s">
        <v>279</v>
      </c>
      <c r="BM622" s="227" t="s">
        <v>713</v>
      </c>
    </row>
    <row r="623" s="2" customFormat="1" ht="21.75" customHeight="1">
      <c r="A623" s="38"/>
      <c r="B623" s="39"/>
      <c r="C623" s="215" t="s">
        <v>714</v>
      </c>
      <c r="D623" s="215" t="s">
        <v>146</v>
      </c>
      <c r="E623" s="216" t="s">
        <v>715</v>
      </c>
      <c r="F623" s="217" t="s">
        <v>716</v>
      </c>
      <c r="G623" s="218" t="s">
        <v>192</v>
      </c>
      <c r="H623" s="219">
        <v>43</v>
      </c>
      <c r="I623" s="220"/>
      <c r="J623" s="221">
        <f>ROUND(I623*H623,2)</f>
        <v>0</v>
      </c>
      <c r="K623" s="222"/>
      <c r="L623" s="44"/>
      <c r="M623" s="223" t="s">
        <v>1</v>
      </c>
      <c r="N623" s="224" t="s">
        <v>39</v>
      </c>
      <c r="O623" s="91"/>
      <c r="P623" s="225">
        <f>O623*H623</f>
        <v>0</v>
      </c>
      <c r="Q623" s="225">
        <v>1.0000000000000001E-05</v>
      </c>
      <c r="R623" s="225">
        <f>Q623*H623</f>
        <v>0.00043000000000000004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279</v>
      </c>
      <c r="AT623" s="227" t="s">
        <v>146</v>
      </c>
      <c r="AU623" s="227" t="s">
        <v>151</v>
      </c>
      <c r="AY623" s="17" t="s">
        <v>143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151</v>
      </c>
      <c r="BK623" s="228">
        <f>ROUND(I623*H623,2)</f>
        <v>0</v>
      </c>
      <c r="BL623" s="17" t="s">
        <v>279</v>
      </c>
      <c r="BM623" s="227" t="s">
        <v>717</v>
      </c>
    </row>
    <row r="624" s="14" customFormat="1">
      <c r="A624" s="14"/>
      <c r="B624" s="240"/>
      <c r="C624" s="241"/>
      <c r="D624" s="231" t="s">
        <v>153</v>
      </c>
      <c r="E624" s="242" t="s">
        <v>1</v>
      </c>
      <c r="F624" s="243" t="s">
        <v>389</v>
      </c>
      <c r="G624" s="241"/>
      <c r="H624" s="244">
        <v>43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153</v>
      </c>
      <c r="AU624" s="250" t="s">
        <v>151</v>
      </c>
      <c r="AV624" s="14" t="s">
        <v>151</v>
      </c>
      <c r="AW624" s="14" t="s">
        <v>30</v>
      </c>
      <c r="AX624" s="14" t="s">
        <v>81</v>
      </c>
      <c r="AY624" s="250" t="s">
        <v>143</v>
      </c>
    </row>
    <row r="625" s="2" customFormat="1" ht="24.15" customHeight="1">
      <c r="A625" s="38"/>
      <c r="B625" s="39"/>
      <c r="C625" s="215" t="s">
        <v>718</v>
      </c>
      <c r="D625" s="215" t="s">
        <v>146</v>
      </c>
      <c r="E625" s="216" t="s">
        <v>719</v>
      </c>
      <c r="F625" s="217" t="s">
        <v>720</v>
      </c>
      <c r="G625" s="218" t="s">
        <v>192</v>
      </c>
      <c r="H625" s="219">
        <v>43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2.0000000000000002E-05</v>
      </c>
      <c r="R625" s="225">
        <f>Q625*H625</f>
        <v>0.00086000000000000009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279</v>
      </c>
      <c r="AT625" s="227" t="s">
        <v>146</v>
      </c>
      <c r="AU625" s="227" t="s">
        <v>151</v>
      </c>
      <c r="AY625" s="17" t="s">
        <v>143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151</v>
      </c>
      <c r="BK625" s="228">
        <f>ROUND(I625*H625,2)</f>
        <v>0</v>
      </c>
      <c r="BL625" s="17" t="s">
        <v>279</v>
      </c>
      <c r="BM625" s="227" t="s">
        <v>721</v>
      </c>
    </row>
    <row r="626" s="14" customFormat="1">
      <c r="A626" s="14"/>
      <c r="B626" s="240"/>
      <c r="C626" s="241"/>
      <c r="D626" s="231" t="s">
        <v>153</v>
      </c>
      <c r="E626" s="242" t="s">
        <v>1</v>
      </c>
      <c r="F626" s="243" t="s">
        <v>389</v>
      </c>
      <c r="G626" s="241"/>
      <c r="H626" s="244">
        <v>43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153</v>
      </c>
      <c r="AU626" s="250" t="s">
        <v>151</v>
      </c>
      <c r="AV626" s="14" t="s">
        <v>151</v>
      </c>
      <c r="AW626" s="14" t="s">
        <v>30</v>
      </c>
      <c r="AX626" s="14" t="s">
        <v>81</v>
      </c>
      <c r="AY626" s="250" t="s">
        <v>143</v>
      </c>
    </row>
    <row r="627" s="2" customFormat="1" ht="24.15" customHeight="1">
      <c r="A627" s="38"/>
      <c r="B627" s="39"/>
      <c r="C627" s="215" t="s">
        <v>722</v>
      </c>
      <c r="D627" s="215" t="s">
        <v>146</v>
      </c>
      <c r="E627" s="216" t="s">
        <v>723</v>
      </c>
      <c r="F627" s="217" t="s">
        <v>724</v>
      </c>
      <c r="G627" s="218" t="s">
        <v>166</v>
      </c>
      <c r="H627" s="219">
        <v>0.057000000000000002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279</v>
      </c>
      <c r="AT627" s="227" t="s">
        <v>146</v>
      </c>
      <c r="AU627" s="227" t="s">
        <v>151</v>
      </c>
      <c r="AY627" s="17" t="s">
        <v>143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151</v>
      </c>
      <c r="BK627" s="228">
        <f>ROUND(I627*H627,2)</f>
        <v>0</v>
      </c>
      <c r="BL627" s="17" t="s">
        <v>279</v>
      </c>
      <c r="BM627" s="227" t="s">
        <v>725</v>
      </c>
    </row>
    <row r="628" s="2" customFormat="1" ht="24.15" customHeight="1">
      <c r="A628" s="38"/>
      <c r="B628" s="39"/>
      <c r="C628" s="215" t="s">
        <v>726</v>
      </c>
      <c r="D628" s="215" t="s">
        <v>146</v>
      </c>
      <c r="E628" s="216" t="s">
        <v>727</v>
      </c>
      <c r="F628" s="217" t="s">
        <v>728</v>
      </c>
      <c r="G628" s="218" t="s">
        <v>166</v>
      </c>
      <c r="H628" s="219">
        <v>0.057000000000000002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279</v>
      </c>
      <c r="AT628" s="227" t="s">
        <v>146</v>
      </c>
      <c r="AU628" s="227" t="s">
        <v>151</v>
      </c>
      <c r="AY628" s="17" t="s">
        <v>143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151</v>
      </c>
      <c r="BK628" s="228">
        <f>ROUND(I628*H628,2)</f>
        <v>0</v>
      </c>
      <c r="BL628" s="17" t="s">
        <v>279</v>
      </c>
      <c r="BM628" s="227" t="s">
        <v>729</v>
      </c>
    </row>
    <row r="629" s="2" customFormat="1" ht="24.15" customHeight="1">
      <c r="A629" s="38"/>
      <c r="B629" s="39"/>
      <c r="C629" s="215" t="s">
        <v>730</v>
      </c>
      <c r="D629" s="215" t="s">
        <v>146</v>
      </c>
      <c r="E629" s="216" t="s">
        <v>731</v>
      </c>
      <c r="F629" s="217" t="s">
        <v>732</v>
      </c>
      <c r="G629" s="218" t="s">
        <v>166</v>
      </c>
      <c r="H629" s="219">
        <v>0.057000000000000002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279</v>
      </c>
      <c r="AT629" s="227" t="s">
        <v>146</v>
      </c>
      <c r="AU629" s="227" t="s">
        <v>151</v>
      </c>
      <c r="AY629" s="17" t="s">
        <v>143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151</v>
      </c>
      <c r="BK629" s="228">
        <f>ROUND(I629*H629,2)</f>
        <v>0</v>
      </c>
      <c r="BL629" s="17" t="s">
        <v>279</v>
      </c>
      <c r="BM629" s="227" t="s">
        <v>733</v>
      </c>
    </row>
    <row r="630" s="12" customFormat="1" ht="22.8" customHeight="1">
      <c r="A630" s="12"/>
      <c r="B630" s="199"/>
      <c r="C630" s="200"/>
      <c r="D630" s="201" t="s">
        <v>72</v>
      </c>
      <c r="E630" s="213" t="s">
        <v>734</v>
      </c>
      <c r="F630" s="213" t="s">
        <v>735</v>
      </c>
      <c r="G630" s="200"/>
      <c r="H630" s="200"/>
      <c r="I630" s="203"/>
      <c r="J630" s="214">
        <f>BK630</f>
        <v>0</v>
      </c>
      <c r="K630" s="200"/>
      <c r="L630" s="205"/>
      <c r="M630" s="206"/>
      <c r="N630" s="207"/>
      <c r="O630" s="207"/>
      <c r="P630" s="208">
        <f>SUM(P631:P638)</f>
        <v>0</v>
      </c>
      <c r="Q630" s="207"/>
      <c r="R630" s="208">
        <f>SUM(R631:R638)</f>
        <v>0.0091299999999999992</v>
      </c>
      <c r="S630" s="207"/>
      <c r="T630" s="209">
        <f>SUM(T631:T638)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0" t="s">
        <v>151</v>
      </c>
      <c r="AT630" s="211" t="s">
        <v>72</v>
      </c>
      <c r="AU630" s="211" t="s">
        <v>81</v>
      </c>
      <c r="AY630" s="210" t="s">
        <v>143</v>
      </c>
      <c r="BK630" s="212">
        <f>SUM(BK631:BK638)</f>
        <v>0</v>
      </c>
    </row>
    <row r="631" s="2" customFormat="1" ht="24.15" customHeight="1">
      <c r="A631" s="38"/>
      <c r="B631" s="39"/>
      <c r="C631" s="215" t="s">
        <v>736</v>
      </c>
      <c r="D631" s="215" t="s">
        <v>146</v>
      </c>
      <c r="E631" s="216" t="s">
        <v>737</v>
      </c>
      <c r="F631" s="217" t="s">
        <v>738</v>
      </c>
      <c r="G631" s="218" t="s">
        <v>192</v>
      </c>
      <c r="H631" s="219">
        <v>12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0.00071000000000000002</v>
      </c>
      <c r="R631" s="225">
        <f>Q631*H631</f>
        <v>0.0085199999999999998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279</v>
      </c>
      <c r="AT631" s="227" t="s">
        <v>146</v>
      </c>
      <c r="AU631" s="227" t="s">
        <v>151</v>
      </c>
      <c r="AY631" s="17" t="s">
        <v>143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151</v>
      </c>
      <c r="BK631" s="228">
        <f>ROUND(I631*H631,2)</f>
        <v>0</v>
      </c>
      <c r="BL631" s="17" t="s">
        <v>279</v>
      </c>
      <c r="BM631" s="227" t="s">
        <v>739</v>
      </c>
    </row>
    <row r="632" s="13" customFormat="1">
      <c r="A632" s="13"/>
      <c r="B632" s="229"/>
      <c r="C632" s="230"/>
      <c r="D632" s="231" t="s">
        <v>153</v>
      </c>
      <c r="E632" s="232" t="s">
        <v>1</v>
      </c>
      <c r="F632" s="233" t="s">
        <v>740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153</v>
      </c>
      <c r="AU632" s="239" t="s">
        <v>151</v>
      </c>
      <c r="AV632" s="13" t="s">
        <v>81</v>
      </c>
      <c r="AW632" s="13" t="s">
        <v>30</v>
      </c>
      <c r="AX632" s="13" t="s">
        <v>73</v>
      </c>
      <c r="AY632" s="239" t="s">
        <v>143</v>
      </c>
    </row>
    <row r="633" s="14" customFormat="1">
      <c r="A633" s="14"/>
      <c r="B633" s="240"/>
      <c r="C633" s="241"/>
      <c r="D633" s="231" t="s">
        <v>153</v>
      </c>
      <c r="E633" s="242" t="s">
        <v>1</v>
      </c>
      <c r="F633" s="243" t="s">
        <v>226</v>
      </c>
      <c r="G633" s="241"/>
      <c r="H633" s="244">
        <v>12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153</v>
      </c>
      <c r="AU633" s="250" t="s">
        <v>151</v>
      </c>
      <c r="AV633" s="14" t="s">
        <v>151</v>
      </c>
      <c r="AW633" s="14" t="s">
        <v>30</v>
      </c>
      <c r="AX633" s="14" t="s">
        <v>81</v>
      </c>
      <c r="AY633" s="250" t="s">
        <v>143</v>
      </c>
    </row>
    <row r="634" s="2" customFormat="1" ht="24.15" customHeight="1">
      <c r="A634" s="38"/>
      <c r="B634" s="39"/>
      <c r="C634" s="215" t="s">
        <v>741</v>
      </c>
      <c r="D634" s="215" t="s">
        <v>146</v>
      </c>
      <c r="E634" s="216" t="s">
        <v>742</v>
      </c>
      <c r="F634" s="217" t="s">
        <v>743</v>
      </c>
      <c r="G634" s="218" t="s">
        <v>149</v>
      </c>
      <c r="H634" s="219">
        <v>1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0.00060999999999999997</v>
      </c>
      <c r="R634" s="225">
        <f>Q634*H634</f>
        <v>0.00060999999999999997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279</v>
      </c>
      <c r="AT634" s="227" t="s">
        <v>146</v>
      </c>
      <c r="AU634" s="227" t="s">
        <v>151</v>
      </c>
      <c r="AY634" s="17" t="s">
        <v>143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151</v>
      </c>
      <c r="BK634" s="228">
        <f>ROUND(I634*H634,2)</f>
        <v>0</v>
      </c>
      <c r="BL634" s="17" t="s">
        <v>279</v>
      </c>
      <c r="BM634" s="227" t="s">
        <v>744</v>
      </c>
    </row>
    <row r="635" s="14" customFormat="1">
      <c r="A635" s="14"/>
      <c r="B635" s="240"/>
      <c r="C635" s="241"/>
      <c r="D635" s="231" t="s">
        <v>153</v>
      </c>
      <c r="E635" s="242" t="s">
        <v>1</v>
      </c>
      <c r="F635" s="243" t="s">
        <v>81</v>
      </c>
      <c r="G635" s="241"/>
      <c r="H635" s="244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153</v>
      </c>
      <c r="AU635" s="250" t="s">
        <v>151</v>
      </c>
      <c r="AV635" s="14" t="s">
        <v>151</v>
      </c>
      <c r="AW635" s="14" t="s">
        <v>30</v>
      </c>
      <c r="AX635" s="14" t="s">
        <v>81</v>
      </c>
      <c r="AY635" s="250" t="s">
        <v>143</v>
      </c>
    </row>
    <row r="636" s="2" customFormat="1" ht="24.15" customHeight="1">
      <c r="A636" s="38"/>
      <c r="B636" s="39"/>
      <c r="C636" s="215" t="s">
        <v>745</v>
      </c>
      <c r="D636" s="215" t="s">
        <v>146</v>
      </c>
      <c r="E636" s="216" t="s">
        <v>746</v>
      </c>
      <c r="F636" s="217" t="s">
        <v>747</v>
      </c>
      <c r="G636" s="218" t="s">
        <v>166</v>
      </c>
      <c r="H636" s="219">
        <v>0.0089999999999999993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279</v>
      </c>
      <c r="AT636" s="227" t="s">
        <v>146</v>
      </c>
      <c r="AU636" s="227" t="s">
        <v>151</v>
      </c>
      <c r="AY636" s="17" t="s">
        <v>143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151</v>
      </c>
      <c r="BK636" s="228">
        <f>ROUND(I636*H636,2)</f>
        <v>0</v>
      </c>
      <c r="BL636" s="17" t="s">
        <v>279</v>
      </c>
      <c r="BM636" s="227" t="s">
        <v>748</v>
      </c>
    </row>
    <row r="637" s="2" customFormat="1" ht="24.15" customHeight="1">
      <c r="A637" s="38"/>
      <c r="B637" s="39"/>
      <c r="C637" s="215" t="s">
        <v>749</v>
      </c>
      <c r="D637" s="215" t="s">
        <v>146</v>
      </c>
      <c r="E637" s="216" t="s">
        <v>750</v>
      </c>
      <c r="F637" s="217" t="s">
        <v>751</v>
      </c>
      <c r="G637" s="218" t="s">
        <v>166</v>
      </c>
      <c r="H637" s="219">
        <v>0.0089999999999999993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</v>
      </c>
      <c r="R637" s="225">
        <f>Q637*H637</f>
        <v>0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279</v>
      </c>
      <c r="AT637" s="227" t="s">
        <v>146</v>
      </c>
      <c r="AU637" s="227" t="s">
        <v>151</v>
      </c>
      <c r="AY637" s="17" t="s">
        <v>143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151</v>
      </c>
      <c r="BK637" s="228">
        <f>ROUND(I637*H637,2)</f>
        <v>0</v>
      </c>
      <c r="BL637" s="17" t="s">
        <v>279</v>
      </c>
      <c r="BM637" s="227" t="s">
        <v>752</v>
      </c>
    </row>
    <row r="638" s="2" customFormat="1" ht="24.15" customHeight="1">
      <c r="A638" s="38"/>
      <c r="B638" s="39"/>
      <c r="C638" s="215" t="s">
        <v>753</v>
      </c>
      <c r="D638" s="215" t="s">
        <v>146</v>
      </c>
      <c r="E638" s="216" t="s">
        <v>754</v>
      </c>
      <c r="F638" s="217" t="s">
        <v>755</v>
      </c>
      <c r="G638" s="218" t="s">
        <v>166</v>
      </c>
      <c r="H638" s="219">
        <v>0.0089999999999999993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279</v>
      </c>
      <c r="AT638" s="227" t="s">
        <v>146</v>
      </c>
      <c r="AU638" s="227" t="s">
        <v>151</v>
      </c>
      <c r="AY638" s="17" t="s">
        <v>143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151</v>
      </c>
      <c r="BK638" s="228">
        <f>ROUND(I638*H638,2)</f>
        <v>0</v>
      </c>
      <c r="BL638" s="17" t="s">
        <v>279</v>
      </c>
      <c r="BM638" s="227" t="s">
        <v>756</v>
      </c>
    </row>
    <row r="639" s="12" customFormat="1" ht="22.8" customHeight="1">
      <c r="A639" s="12"/>
      <c r="B639" s="199"/>
      <c r="C639" s="200"/>
      <c r="D639" s="201" t="s">
        <v>72</v>
      </c>
      <c r="E639" s="213" t="s">
        <v>757</v>
      </c>
      <c r="F639" s="213" t="s">
        <v>758</v>
      </c>
      <c r="G639" s="200"/>
      <c r="H639" s="200"/>
      <c r="I639" s="203"/>
      <c r="J639" s="214">
        <f>BK639</f>
        <v>0</v>
      </c>
      <c r="K639" s="200"/>
      <c r="L639" s="205"/>
      <c r="M639" s="206"/>
      <c r="N639" s="207"/>
      <c r="O639" s="207"/>
      <c r="P639" s="208">
        <f>SUM(P640:P685)</f>
        <v>0</v>
      </c>
      <c r="Q639" s="207"/>
      <c r="R639" s="208">
        <f>SUM(R640:R685)</f>
        <v>0.092120000000000007</v>
      </c>
      <c r="S639" s="207"/>
      <c r="T639" s="209">
        <f>SUM(T640:T685)</f>
        <v>0.061399999999999996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0" t="s">
        <v>151</v>
      </c>
      <c r="AT639" s="211" t="s">
        <v>72</v>
      </c>
      <c r="AU639" s="211" t="s">
        <v>81</v>
      </c>
      <c r="AY639" s="210" t="s">
        <v>143</v>
      </c>
      <c r="BK639" s="212">
        <f>SUM(BK640:BK685)</f>
        <v>0</v>
      </c>
    </row>
    <row r="640" s="2" customFormat="1" ht="16.5" customHeight="1">
      <c r="A640" s="38"/>
      <c r="B640" s="39"/>
      <c r="C640" s="215" t="s">
        <v>759</v>
      </c>
      <c r="D640" s="215" t="s">
        <v>146</v>
      </c>
      <c r="E640" s="216" t="s">
        <v>760</v>
      </c>
      <c r="F640" s="217" t="s">
        <v>761</v>
      </c>
      <c r="G640" s="218" t="s">
        <v>762</v>
      </c>
      <c r="H640" s="219">
        <v>3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0</v>
      </c>
      <c r="R640" s="225">
        <f>Q640*H640</f>
        <v>0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279</v>
      </c>
      <c r="AT640" s="227" t="s">
        <v>146</v>
      </c>
      <c r="AU640" s="227" t="s">
        <v>151</v>
      </c>
      <c r="AY640" s="17" t="s">
        <v>143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151</v>
      </c>
      <c r="BK640" s="228">
        <f>ROUND(I640*H640,2)</f>
        <v>0</v>
      </c>
      <c r="BL640" s="17" t="s">
        <v>279</v>
      </c>
      <c r="BM640" s="227" t="s">
        <v>763</v>
      </c>
    </row>
    <row r="641" s="14" customFormat="1">
      <c r="A641" s="14"/>
      <c r="B641" s="240"/>
      <c r="C641" s="241"/>
      <c r="D641" s="231" t="s">
        <v>153</v>
      </c>
      <c r="E641" s="242" t="s">
        <v>1</v>
      </c>
      <c r="F641" s="243" t="s">
        <v>144</v>
      </c>
      <c r="G641" s="241"/>
      <c r="H641" s="244">
        <v>3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153</v>
      </c>
      <c r="AU641" s="250" t="s">
        <v>151</v>
      </c>
      <c r="AV641" s="14" t="s">
        <v>151</v>
      </c>
      <c r="AW641" s="14" t="s">
        <v>30</v>
      </c>
      <c r="AX641" s="14" t="s">
        <v>81</v>
      </c>
      <c r="AY641" s="250" t="s">
        <v>143</v>
      </c>
    </row>
    <row r="642" s="2" customFormat="1" ht="16.5" customHeight="1">
      <c r="A642" s="38"/>
      <c r="B642" s="39"/>
      <c r="C642" s="215" t="s">
        <v>764</v>
      </c>
      <c r="D642" s="215" t="s">
        <v>146</v>
      </c>
      <c r="E642" s="216" t="s">
        <v>765</v>
      </c>
      <c r="F642" s="217" t="s">
        <v>766</v>
      </c>
      <c r="G642" s="218" t="s">
        <v>665</v>
      </c>
      <c r="H642" s="219">
        <v>1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</v>
      </c>
      <c r="R642" s="225">
        <f>Q642*H642</f>
        <v>0</v>
      </c>
      <c r="S642" s="225">
        <v>0.034200000000000001</v>
      </c>
      <c r="T642" s="226">
        <f>S642*H642</f>
        <v>0.034200000000000001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279</v>
      </c>
      <c r="AT642" s="227" t="s">
        <v>146</v>
      </c>
      <c r="AU642" s="227" t="s">
        <v>151</v>
      </c>
      <c r="AY642" s="17" t="s">
        <v>143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151</v>
      </c>
      <c r="BK642" s="228">
        <f>ROUND(I642*H642,2)</f>
        <v>0</v>
      </c>
      <c r="BL642" s="17" t="s">
        <v>279</v>
      </c>
      <c r="BM642" s="227" t="s">
        <v>767</v>
      </c>
    </row>
    <row r="643" s="2" customFormat="1" ht="16.5" customHeight="1">
      <c r="A643" s="38"/>
      <c r="B643" s="39"/>
      <c r="C643" s="215" t="s">
        <v>768</v>
      </c>
      <c r="D643" s="215" t="s">
        <v>146</v>
      </c>
      <c r="E643" s="216" t="s">
        <v>769</v>
      </c>
      <c r="F643" s="217" t="s">
        <v>770</v>
      </c>
      <c r="G643" s="218" t="s">
        <v>149</v>
      </c>
      <c r="H643" s="219">
        <v>1</v>
      </c>
      <c r="I643" s="220"/>
      <c r="J643" s="221">
        <f>ROUND(I643*H643,2)</f>
        <v>0</v>
      </c>
      <c r="K643" s="222"/>
      <c r="L643" s="44"/>
      <c r="M643" s="223" t="s">
        <v>1</v>
      </c>
      <c r="N643" s="224" t="s">
        <v>39</v>
      </c>
      <c r="O643" s="91"/>
      <c r="P643" s="225">
        <f>O643*H643</f>
        <v>0</v>
      </c>
      <c r="Q643" s="225">
        <v>0.00055000000000000003</v>
      </c>
      <c r="R643" s="225">
        <f>Q643*H643</f>
        <v>0.00055000000000000003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279</v>
      </c>
      <c r="AT643" s="227" t="s">
        <v>146</v>
      </c>
      <c r="AU643" s="227" t="s">
        <v>151</v>
      </c>
      <c r="AY643" s="17" t="s">
        <v>143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151</v>
      </c>
      <c r="BK643" s="228">
        <f>ROUND(I643*H643,2)</f>
        <v>0</v>
      </c>
      <c r="BL643" s="17" t="s">
        <v>279</v>
      </c>
      <c r="BM643" s="227" t="s">
        <v>771</v>
      </c>
    </row>
    <row r="644" s="13" customFormat="1">
      <c r="A644" s="13"/>
      <c r="B644" s="229"/>
      <c r="C644" s="230"/>
      <c r="D644" s="231" t="s">
        <v>153</v>
      </c>
      <c r="E644" s="232" t="s">
        <v>1</v>
      </c>
      <c r="F644" s="233" t="s">
        <v>772</v>
      </c>
      <c r="G644" s="230"/>
      <c r="H644" s="232" t="s">
        <v>1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153</v>
      </c>
      <c r="AU644" s="239" t="s">
        <v>151</v>
      </c>
      <c r="AV644" s="13" t="s">
        <v>81</v>
      </c>
      <c r="AW644" s="13" t="s">
        <v>30</v>
      </c>
      <c r="AX644" s="13" t="s">
        <v>73</v>
      </c>
      <c r="AY644" s="239" t="s">
        <v>143</v>
      </c>
    </row>
    <row r="645" s="14" customFormat="1">
      <c r="A645" s="14"/>
      <c r="B645" s="240"/>
      <c r="C645" s="241"/>
      <c r="D645" s="231" t="s">
        <v>153</v>
      </c>
      <c r="E645" s="242" t="s">
        <v>1</v>
      </c>
      <c r="F645" s="243" t="s">
        <v>81</v>
      </c>
      <c r="G645" s="241"/>
      <c r="H645" s="244">
        <v>1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153</v>
      </c>
      <c r="AU645" s="250" t="s">
        <v>151</v>
      </c>
      <c r="AV645" s="14" t="s">
        <v>151</v>
      </c>
      <c r="AW645" s="14" t="s">
        <v>30</v>
      </c>
      <c r="AX645" s="14" t="s">
        <v>81</v>
      </c>
      <c r="AY645" s="250" t="s">
        <v>143</v>
      </c>
    </row>
    <row r="646" s="2" customFormat="1" ht="16.5" customHeight="1">
      <c r="A646" s="38"/>
      <c r="B646" s="39"/>
      <c r="C646" s="215" t="s">
        <v>773</v>
      </c>
      <c r="D646" s="215" t="s">
        <v>146</v>
      </c>
      <c r="E646" s="216" t="s">
        <v>774</v>
      </c>
      <c r="F646" s="217" t="s">
        <v>775</v>
      </c>
      <c r="G646" s="218" t="s">
        <v>149</v>
      </c>
      <c r="H646" s="219">
        <v>1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279</v>
      </c>
      <c r="AT646" s="227" t="s">
        <v>146</v>
      </c>
      <c r="AU646" s="227" t="s">
        <v>151</v>
      </c>
      <c r="AY646" s="17" t="s">
        <v>143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151</v>
      </c>
      <c r="BK646" s="228">
        <f>ROUND(I646*H646,2)</f>
        <v>0</v>
      </c>
      <c r="BL646" s="17" t="s">
        <v>279</v>
      </c>
      <c r="BM646" s="227" t="s">
        <v>776</v>
      </c>
    </row>
    <row r="647" s="2" customFormat="1" ht="16.5" customHeight="1">
      <c r="A647" s="38"/>
      <c r="B647" s="39"/>
      <c r="C647" s="262" t="s">
        <v>777</v>
      </c>
      <c r="D647" s="262" t="s">
        <v>170</v>
      </c>
      <c r="E647" s="263" t="s">
        <v>778</v>
      </c>
      <c r="F647" s="264" t="s">
        <v>779</v>
      </c>
      <c r="G647" s="265" t="s">
        <v>149</v>
      </c>
      <c r="H647" s="266">
        <v>1</v>
      </c>
      <c r="I647" s="267"/>
      <c r="J647" s="268">
        <f>ROUND(I647*H647,2)</f>
        <v>0</v>
      </c>
      <c r="K647" s="269"/>
      <c r="L647" s="270"/>
      <c r="M647" s="271" t="s">
        <v>1</v>
      </c>
      <c r="N647" s="272" t="s">
        <v>39</v>
      </c>
      <c r="O647" s="91"/>
      <c r="P647" s="225">
        <f>O647*H647</f>
        <v>0</v>
      </c>
      <c r="Q647" s="225">
        <v>0.0022000000000000001</v>
      </c>
      <c r="R647" s="225">
        <f>Q647*H647</f>
        <v>0.0022000000000000001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353</v>
      </c>
      <c r="AT647" s="227" t="s">
        <v>170</v>
      </c>
      <c r="AU647" s="227" t="s">
        <v>151</v>
      </c>
      <c r="AY647" s="17" t="s">
        <v>143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151</v>
      </c>
      <c r="BK647" s="228">
        <f>ROUND(I647*H647,2)</f>
        <v>0</v>
      </c>
      <c r="BL647" s="17" t="s">
        <v>279</v>
      </c>
      <c r="BM647" s="227" t="s">
        <v>780</v>
      </c>
    </row>
    <row r="648" s="2" customFormat="1" ht="24.15" customHeight="1">
      <c r="A648" s="38"/>
      <c r="B648" s="39"/>
      <c r="C648" s="215" t="s">
        <v>781</v>
      </c>
      <c r="D648" s="215" t="s">
        <v>146</v>
      </c>
      <c r="E648" s="216" t="s">
        <v>782</v>
      </c>
      <c r="F648" s="217" t="s">
        <v>783</v>
      </c>
      <c r="G648" s="218" t="s">
        <v>149</v>
      </c>
      <c r="H648" s="219">
        <v>1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4.0000000000000003E-05</v>
      </c>
      <c r="R648" s="225">
        <f>Q648*H648</f>
        <v>4.0000000000000003E-05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279</v>
      </c>
      <c r="AT648" s="227" t="s">
        <v>146</v>
      </c>
      <c r="AU648" s="227" t="s">
        <v>151</v>
      </c>
      <c r="AY648" s="17" t="s">
        <v>143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151</v>
      </c>
      <c r="BK648" s="228">
        <f>ROUND(I648*H648,2)</f>
        <v>0</v>
      </c>
      <c r="BL648" s="17" t="s">
        <v>279</v>
      </c>
      <c r="BM648" s="227" t="s">
        <v>784</v>
      </c>
    </row>
    <row r="649" s="2" customFormat="1" ht="16.5" customHeight="1">
      <c r="A649" s="38"/>
      <c r="B649" s="39"/>
      <c r="C649" s="262" t="s">
        <v>785</v>
      </c>
      <c r="D649" s="262" t="s">
        <v>170</v>
      </c>
      <c r="E649" s="263" t="s">
        <v>786</v>
      </c>
      <c r="F649" s="264" t="s">
        <v>787</v>
      </c>
      <c r="G649" s="265" t="s">
        <v>149</v>
      </c>
      <c r="H649" s="266">
        <v>1</v>
      </c>
      <c r="I649" s="267"/>
      <c r="J649" s="268">
        <f>ROUND(I649*H649,2)</f>
        <v>0</v>
      </c>
      <c r="K649" s="269"/>
      <c r="L649" s="270"/>
      <c r="M649" s="271" t="s">
        <v>1</v>
      </c>
      <c r="N649" s="272" t="s">
        <v>39</v>
      </c>
      <c r="O649" s="91"/>
      <c r="P649" s="225">
        <f>O649*H649</f>
        <v>0</v>
      </c>
      <c r="Q649" s="225">
        <v>0.00147</v>
      </c>
      <c r="R649" s="225">
        <f>Q649*H649</f>
        <v>0.00147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353</v>
      </c>
      <c r="AT649" s="227" t="s">
        <v>170</v>
      </c>
      <c r="AU649" s="227" t="s">
        <v>151</v>
      </c>
      <c r="AY649" s="17" t="s">
        <v>143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151</v>
      </c>
      <c r="BK649" s="228">
        <f>ROUND(I649*H649,2)</f>
        <v>0</v>
      </c>
      <c r="BL649" s="17" t="s">
        <v>279</v>
      </c>
      <c r="BM649" s="227" t="s">
        <v>788</v>
      </c>
    </row>
    <row r="650" s="2" customFormat="1" ht="21.75" customHeight="1">
      <c r="A650" s="38"/>
      <c r="B650" s="39"/>
      <c r="C650" s="215" t="s">
        <v>789</v>
      </c>
      <c r="D650" s="215" t="s">
        <v>146</v>
      </c>
      <c r="E650" s="216" t="s">
        <v>790</v>
      </c>
      <c r="F650" s="217" t="s">
        <v>791</v>
      </c>
      <c r="G650" s="218" t="s">
        <v>665</v>
      </c>
      <c r="H650" s="219">
        <v>1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0.00020000000000000001</v>
      </c>
      <c r="R650" s="225">
        <f>Q650*H650</f>
        <v>0.00020000000000000001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279</v>
      </c>
      <c r="AT650" s="227" t="s">
        <v>146</v>
      </c>
      <c r="AU650" s="227" t="s">
        <v>151</v>
      </c>
      <c r="AY650" s="17" t="s">
        <v>143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151</v>
      </c>
      <c r="BK650" s="228">
        <f>ROUND(I650*H650,2)</f>
        <v>0</v>
      </c>
      <c r="BL650" s="17" t="s">
        <v>279</v>
      </c>
      <c r="BM650" s="227" t="s">
        <v>792</v>
      </c>
    </row>
    <row r="651" s="2" customFormat="1" ht="24.15" customHeight="1">
      <c r="A651" s="38"/>
      <c r="B651" s="39"/>
      <c r="C651" s="262" t="s">
        <v>793</v>
      </c>
      <c r="D651" s="262" t="s">
        <v>170</v>
      </c>
      <c r="E651" s="263" t="s">
        <v>794</v>
      </c>
      <c r="F651" s="264" t="s">
        <v>795</v>
      </c>
      <c r="G651" s="265" t="s">
        <v>149</v>
      </c>
      <c r="H651" s="266">
        <v>1</v>
      </c>
      <c r="I651" s="267"/>
      <c r="J651" s="268">
        <f>ROUND(I651*H651,2)</f>
        <v>0</v>
      </c>
      <c r="K651" s="269"/>
      <c r="L651" s="270"/>
      <c r="M651" s="271" t="s">
        <v>1</v>
      </c>
      <c r="N651" s="272" t="s">
        <v>39</v>
      </c>
      <c r="O651" s="91"/>
      <c r="P651" s="225">
        <f>O651*H651</f>
        <v>0</v>
      </c>
      <c r="Q651" s="225">
        <v>0.0022000000000000001</v>
      </c>
      <c r="R651" s="225">
        <f>Q651*H651</f>
        <v>0.0022000000000000001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353</v>
      </c>
      <c r="AT651" s="227" t="s">
        <v>170</v>
      </c>
      <c r="AU651" s="227" t="s">
        <v>151</v>
      </c>
      <c r="AY651" s="17" t="s">
        <v>143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151</v>
      </c>
      <c r="BK651" s="228">
        <f>ROUND(I651*H651,2)</f>
        <v>0</v>
      </c>
      <c r="BL651" s="17" t="s">
        <v>279</v>
      </c>
      <c r="BM651" s="227" t="s">
        <v>796</v>
      </c>
    </row>
    <row r="652" s="14" customFormat="1">
      <c r="A652" s="14"/>
      <c r="B652" s="240"/>
      <c r="C652" s="241"/>
      <c r="D652" s="231" t="s">
        <v>153</v>
      </c>
      <c r="E652" s="242" t="s">
        <v>1</v>
      </c>
      <c r="F652" s="243" t="s">
        <v>81</v>
      </c>
      <c r="G652" s="241"/>
      <c r="H652" s="244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153</v>
      </c>
      <c r="AU652" s="250" t="s">
        <v>151</v>
      </c>
      <c r="AV652" s="14" t="s">
        <v>151</v>
      </c>
      <c r="AW652" s="14" t="s">
        <v>30</v>
      </c>
      <c r="AX652" s="14" t="s">
        <v>81</v>
      </c>
      <c r="AY652" s="250" t="s">
        <v>143</v>
      </c>
    </row>
    <row r="653" s="2" customFormat="1" ht="24.15" customHeight="1">
      <c r="A653" s="38"/>
      <c r="B653" s="39"/>
      <c r="C653" s="215" t="s">
        <v>797</v>
      </c>
      <c r="D653" s="215" t="s">
        <v>146</v>
      </c>
      <c r="E653" s="216" t="s">
        <v>798</v>
      </c>
      <c r="F653" s="217" t="s">
        <v>799</v>
      </c>
      <c r="G653" s="218" t="s">
        <v>149</v>
      </c>
      <c r="H653" s="219">
        <v>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0.00012</v>
      </c>
      <c r="R653" s="225">
        <f>Q653*H653</f>
        <v>0.00012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279</v>
      </c>
      <c r="AT653" s="227" t="s">
        <v>146</v>
      </c>
      <c r="AU653" s="227" t="s">
        <v>151</v>
      </c>
      <c r="AY653" s="17" t="s">
        <v>143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151</v>
      </c>
      <c r="BK653" s="228">
        <f>ROUND(I653*H653,2)</f>
        <v>0</v>
      </c>
      <c r="BL653" s="17" t="s">
        <v>279</v>
      </c>
      <c r="BM653" s="227" t="s">
        <v>800</v>
      </c>
    </row>
    <row r="654" s="2" customFormat="1" ht="24.15" customHeight="1">
      <c r="A654" s="38"/>
      <c r="B654" s="39"/>
      <c r="C654" s="262" t="s">
        <v>801</v>
      </c>
      <c r="D654" s="262" t="s">
        <v>170</v>
      </c>
      <c r="E654" s="263" t="s">
        <v>802</v>
      </c>
      <c r="F654" s="264" t="s">
        <v>803</v>
      </c>
      <c r="G654" s="265" t="s">
        <v>149</v>
      </c>
      <c r="H654" s="266">
        <v>1</v>
      </c>
      <c r="I654" s="267"/>
      <c r="J654" s="268">
        <f>ROUND(I654*H654,2)</f>
        <v>0</v>
      </c>
      <c r="K654" s="269"/>
      <c r="L654" s="270"/>
      <c r="M654" s="271" t="s">
        <v>1</v>
      </c>
      <c r="N654" s="272" t="s">
        <v>39</v>
      </c>
      <c r="O654" s="91"/>
      <c r="P654" s="225">
        <f>O654*H654</f>
        <v>0</v>
      </c>
      <c r="Q654" s="225">
        <v>0.0026199999999999999</v>
      </c>
      <c r="R654" s="225">
        <f>Q654*H654</f>
        <v>0.0026199999999999999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353</v>
      </c>
      <c r="AT654" s="227" t="s">
        <v>170</v>
      </c>
      <c r="AU654" s="227" t="s">
        <v>151</v>
      </c>
      <c r="AY654" s="17" t="s">
        <v>143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151</v>
      </c>
      <c r="BK654" s="228">
        <f>ROUND(I654*H654,2)</f>
        <v>0</v>
      </c>
      <c r="BL654" s="17" t="s">
        <v>279</v>
      </c>
      <c r="BM654" s="227" t="s">
        <v>804</v>
      </c>
    </row>
    <row r="655" s="2" customFormat="1" ht="16.5" customHeight="1">
      <c r="A655" s="38"/>
      <c r="B655" s="39"/>
      <c r="C655" s="262" t="s">
        <v>805</v>
      </c>
      <c r="D655" s="262" t="s">
        <v>170</v>
      </c>
      <c r="E655" s="263" t="s">
        <v>806</v>
      </c>
      <c r="F655" s="264" t="s">
        <v>807</v>
      </c>
      <c r="G655" s="265" t="s">
        <v>808</v>
      </c>
      <c r="H655" s="266">
        <v>1</v>
      </c>
      <c r="I655" s="267"/>
      <c r="J655" s="268">
        <f>ROUND(I655*H655,2)</f>
        <v>0</v>
      </c>
      <c r="K655" s="269"/>
      <c r="L655" s="270"/>
      <c r="M655" s="271" t="s">
        <v>1</v>
      </c>
      <c r="N655" s="272" t="s">
        <v>39</v>
      </c>
      <c r="O655" s="91"/>
      <c r="P655" s="225">
        <f>O655*H655</f>
        <v>0</v>
      </c>
      <c r="Q655" s="225">
        <v>0.00097999999999999997</v>
      </c>
      <c r="R655" s="225">
        <f>Q655*H655</f>
        <v>0.00097999999999999997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353</v>
      </c>
      <c r="AT655" s="227" t="s">
        <v>170</v>
      </c>
      <c r="AU655" s="227" t="s">
        <v>151</v>
      </c>
      <c r="AY655" s="17" t="s">
        <v>143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151</v>
      </c>
      <c r="BK655" s="228">
        <f>ROUND(I655*H655,2)</f>
        <v>0</v>
      </c>
      <c r="BL655" s="17" t="s">
        <v>279</v>
      </c>
      <c r="BM655" s="227" t="s">
        <v>809</v>
      </c>
    </row>
    <row r="656" s="2" customFormat="1" ht="21.75" customHeight="1">
      <c r="A656" s="38"/>
      <c r="B656" s="39"/>
      <c r="C656" s="215" t="s">
        <v>810</v>
      </c>
      <c r="D656" s="215" t="s">
        <v>146</v>
      </c>
      <c r="E656" s="216" t="s">
        <v>811</v>
      </c>
      <c r="F656" s="217" t="s">
        <v>812</v>
      </c>
      <c r="G656" s="218" t="s">
        <v>665</v>
      </c>
      <c r="H656" s="219">
        <v>1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0.00173</v>
      </c>
      <c r="R656" s="225">
        <f>Q656*H656</f>
        <v>0.00173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279</v>
      </c>
      <c r="AT656" s="227" t="s">
        <v>146</v>
      </c>
      <c r="AU656" s="227" t="s">
        <v>151</v>
      </c>
      <c r="AY656" s="17" t="s">
        <v>143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151</v>
      </c>
      <c r="BK656" s="228">
        <f>ROUND(I656*H656,2)</f>
        <v>0</v>
      </c>
      <c r="BL656" s="17" t="s">
        <v>279</v>
      </c>
      <c r="BM656" s="227" t="s">
        <v>813</v>
      </c>
    </row>
    <row r="657" s="2" customFormat="1" ht="16.5" customHeight="1">
      <c r="A657" s="38"/>
      <c r="B657" s="39"/>
      <c r="C657" s="262" t="s">
        <v>814</v>
      </c>
      <c r="D657" s="262" t="s">
        <v>170</v>
      </c>
      <c r="E657" s="263" t="s">
        <v>815</v>
      </c>
      <c r="F657" s="264" t="s">
        <v>816</v>
      </c>
      <c r="G657" s="265" t="s">
        <v>149</v>
      </c>
      <c r="H657" s="266">
        <v>1</v>
      </c>
      <c r="I657" s="267"/>
      <c r="J657" s="268">
        <f>ROUND(I657*H657,2)</f>
        <v>0</v>
      </c>
      <c r="K657" s="269"/>
      <c r="L657" s="270"/>
      <c r="M657" s="271" t="s">
        <v>1</v>
      </c>
      <c r="N657" s="272" t="s">
        <v>39</v>
      </c>
      <c r="O657" s="91"/>
      <c r="P657" s="225">
        <f>O657*H657</f>
        <v>0</v>
      </c>
      <c r="Q657" s="225">
        <v>0.0135</v>
      </c>
      <c r="R657" s="225">
        <f>Q657*H657</f>
        <v>0.0135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353</v>
      </c>
      <c r="AT657" s="227" t="s">
        <v>170</v>
      </c>
      <c r="AU657" s="227" t="s">
        <v>151</v>
      </c>
      <c r="AY657" s="17" t="s">
        <v>143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151</v>
      </c>
      <c r="BK657" s="228">
        <f>ROUND(I657*H657,2)</f>
        <v>0</v>
      </c>
      <c r="BL657" s="17" t="s">
        <v>279</v>
      </c>
      <c r="BM657" s="227" t="s">
        <v>817</v>
      </c>
    </row>
    <row r="658" s="2" customFormat="1" ht="21.75" customHeight="1">
      <c r="A658" s="38"/>
      <c r="B658" s="39"/>
      <c r="C658" s="215" t="s">
        <v>818</v>
      </c>
      <c r="D658" s="215" t="s">
        <v>146</v>
      </c>
      <c r="E658" s="216" t="s">
        <v>819</v>
      </c>
      <c r="F658" s="217" t="s">
        <v>820</v>
      </c>
      <c r="G658" s="218" t="s">
        <v>665</v>
      </c>
      <c r="H658" s="219">
        <v>1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0.00157</v>
      </c>
      <c r="R658" s="225">
        <f>Q658*H658</f>
        <v>0.00157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279</v>
      </c>
      <c r="AT658" s="227" t="s">
        <v>146</v>
      </c>
      <c r="AU658" s="227" t="s">
        <v>151</v>
      </c>
      <c r="AY658" s="17" t="s">
        <v>143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151</v>
      </c>
      <c r="BK658" s="228">
        <f>ROUND(I658*H658,2)</f>
        <v>0</v>
      </c>
      <c r="BL658" s="17" t="s">
        <v>279</v>
      </c>
      <c r="BM658" s="227" t="s">
        <v>821</v>
      </c>
    </row>
    <row r="659" s="2" customFormat="1" ht="16.5" customHeight="1">
      <c r="A659" s="38"/>
      <c r="B659" s="39"/>
      <c r="C659" s="262" t="s">
        <v>822</v>
      </c>
      <c r="D659" s="262" t="s">
        <v>170</v>
      </c>
      <c r="E659" s="263" t="s">
        <v>823</v>
      </c>
      <c r="F659" s="264" t="s">
        <v>824</v>
      </c>
      <c r="G659" s="265" t="s">
        <v>149</v>
      </c>
      <c r="H659" s="266">
        <v>1</v>
      </c>
      <c r="I659" s="267"/>
      <c r="J659" s="268">
        <f>ROUND(I659*H659,2)</f>
        <v>0</v>
      </c>
      <c r="K659" s="269"/>
      <c r="L659" s="270"/>
      <c r="M659" s="271" t="s">
        <v>1</v>
      </c>
      <c r="N659" s="272" t="s">
        <v>39</v>
      </c>
      <c r="O659" s="91"/>
      <c r="P659" s="225">
        <f>O659*H659</f>
        <v>0</v>
      </c>
      <c r="Q659" s="225">
        <v>0</v>
      </c>
      <c r="R659" s="225">
        <f>Q659*H659</f>
        <v>0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353</v>
      </c>
      <c r="AT659" s="227" t="s">
        <v>170</v>
      </c>
      <c r="AU659" s="227" t="s">
        <v>151</v>
      </c>
      <c r="AY659" s="17" t="s">
        <v>143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151</v>
      </c>
      <c r="BK659" s="228">
        <f>ROUND(I659*H659,2)</f>
        <v>0</v>
      </c>
      <c r="BL659" s="17" t="s">
        <v>279</v>
      </c>
      <c r="BM659" s="227" t="s">
        <v>825</v>
      </c>
    </row>
    <row r="660" s="2" customFormat="1" ht="24.15" customHeight="1">
      <c r="A660" s="38"/>
      <c r="B660" s="39"/>
      <c r="C660" s="262" t="s">
        <v>826</v>
      </c>
      <c r="D660" s="262" t="s">
        <v>170</v>
      </c>
      <c r="E660" s="263" t="s">
        <v>827</v>
      </c>
      <c r="F660" s="264" t="s">
        <v>828</v>
      </c>
      <c r="G660" s="265" t="s">
        <v>808</v>
      </c>
      <c r="H660" s="266">
        <v>1</v>
      </c>
      <c r="I660" s="267"/>
      <c r="J660" s="268">
        <f>ROUND(I660*H660,2)</f>
        <v>0</v>
      </c>
      <c r="K660" s="269"/>
      <c r="L660" s="270"/>
      <c r="M660" s="271" t="s">
        <v>1</v>
      </c>
      <c r="N660" s="272" t="s">
        <v>39</v>
      </c>
      <c r="O660" s="91"/>
      <c r="P660" s="225">
        <f>O660*H660</f>
        <v>0</v>
      </c>
      <c r="Q660" s="225">
        <v>0.00080000000000000004</v>
      </c>
      <c r="R660" s="225">
        <f>Q660*H660</f>
        <v>0.00080000000000000004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353</v>
      </c>
      <c r="AT660" s="227" t="s">
        <v>170</v>
      </c>
      <c r="AU660" s="227" t="s">
        <v>151</v>
      </c>
      <c r="AY660" s="17" t="s">
        <v>143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151</v>
      </c>
      <c r="BK660" s="228">
        <f>ROUND(I660*H660,2)</f>
        <v>0</v>
      </c>
      <c r="BL660" s="17" t="s">
        <v>279</v>
      </c>
      <c r="BM660" s="227" t="s">
        <v>829</v>
      </c>
    </row>
    <row r="661" s="2" customFormat="1" ht="37.8" customHeight="1">
      <c r="A661" s="38"/>
      <c r="B661" s="39"/>
      <c r="C661" s="215" t="s">
        <v>830</v>
      </c>
      <c r="D661" s="215" t="s">
        <v>146</v>
      </c>
      <c r="E661" s="216" t="s">
        <v>831</v>
      </c>
      <c r="F661" s="217" t="s">
        <v>832</v>
      </c>
      <c r="G661" s="218" t="s">
        <v>665</v>
      </c>
      <c r="H661" s="219">
        <v>1</v>
      </c>
      <c r="I661" s="220"/>
      <c r="J661" s="221">
        <f>ROUND(I661*H661,2)</f>
        <v>0</v>
      </c>
      <c r="K661" s="222"/>
      <c r="L661" s="44"/>
      <c r="M661" s="223" t="s">
        <v>1</v>
      </c>
      <c r="N661" s="224" t="s">
        <v>39</v>
      </c>
      <c r="O661" s="91"/>
      <c r="P661" s="225">
        <f>O661*H661</f>
        <v>0</v>
      </c>
      <c r="Q661" s="225">
        <v>0.059409999999999998</v>
      </c>
      <c r="R661" s="225">
        <f>Q661*H661</f>
        <v>0.059409999999999998</v>
      </c>
      <c r="S661" s="225">
        <v>0</v>
      </c>
      <c r="T661" s="226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7" t="s">
        <v>279</v>
      </c>
      <c r="AT661" s="227" t="s">
        <v>146</v>
      </c>
      <c r="AU661" s="227" t="s">
        <v>151</v>
      </c>
      <c r="AY661" s="17" t="s">
        <v>143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7" t="s">
        <v>151</v>
      </c>
      <c r="BK661" s="228">
        <f>ROUND(I661*H661,2)</f>
        <v>0</v>
      </c>
      <c r="BL661" s="17" t="s">
        <v>279</v>
      </c>
      <c r="BM661" s="227" t="s">
        <v>833</v>
      </c>
    </row>
    <row r="662" s="14" customFormat="1">
      <c r="A662" s="14"/>
      <c r="B662" s="240"/>
      <c r="C662" s="241"/>
      <c r="D662" s="231" t="s">
        <v>153</v>
      </c>
      <c r="E662" s="242" t="s">
        <v>1</v>
      </c>
      <c r="F662" s="243" t="s">
        <v>81</v>
      </c>
      <c r="G662" s="241"/>
      <c r="H662" s="244">
        <v>1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153</v>
      </c>
      <c r="AU662" s="250" t="s">
        <v>151</v>
      </c>
      <c r="AV662" s="14" t="s">
        <v>151</v>
      </c>
      <c r="AW662" s="14" t="s">
        <v>30</v>
      </c>
      <c r="AX662" s="14" t="s">
        <v>81</v>
      </c>
      <c r="AY662" s="250" t="s">
        <v>143</v>
      </c>
    </row>
    <row r="663" s="2" customFormat="1" ht="24.15" customHeight="1">
      <c r="A663" s="38"/>
      <c r="B663" s="39"/>
      <c r="C663" s="215" t="s">
        <v>834</v>
      </c>
      <c r="D663" s="215" t="s">
        <v>146</v>
      </c>
      <c r="E663" s="216" t="s">
        <v>835</v>
      </c>
      <c r="F663" s="217" t="s">
        <v>836</v>
      </c>
      <c r="G663" s="218" t="s">
        <v>665</v>
      </c>
      <c r="H663" s="219">
        <v>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0.00051999999999999995</v>
      </c>
      <c r="R663" s="225">
        <f>Q663*H663</f>
        <v>0.00051999999999999995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279</v>
      </c>
      <c r="AT663" s="227" t="s">
        <v>146</v>
      </c>
      <c r="AU663" s="227" t="s">
        <v>151</v>
      </c>
      <c r="AY663" s="17" t="s">
        <v>143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151</v>
      </c>
      <c r="BK663" s="228">
        <f>ROUND(I663*H663,2)</f>
        <v>0</v>
      </c>
      <c r="BL663" s="17" t="s">
        <v>279</v>
      </c>
      <c r="BM663" s="227" t="s">
        <v>837</v>
      </c>
    </row>
    <row r="664" s="14" customFormat="1">
      <c r="A664" s="14"/>
      <c r="B664" s="240"/>
      <c r="C664" s="241"/>
      <c r="D664" s="231" t="s">
        <v>153</v>
      </c>
      <c r="E664" s="242" t="s">
        <v>1</v>
      </c>
      <c r="F664" s="243" t="s">
        <v>81</v>
      </c>
      <c r="G664" s="241"/>
      <c r="H664" s="244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153</v>
      </c>
      <c r="AU664" s="250" t="s">
        <v>151</v>
      </c>
      <c r="AV664" s="14" t="s">
        <v>151</v>
      </c>
      <c r="AW664" s="14" t="s">
        <v>30</v>
      </c>
      <c r="AX664" s="14" t="s">
        <v>81</v>
      </c>
      <c r="AY664" s="250" t="s">
        <v>143</v>
      </c>
    </row>
    <row r="665" s="2" customFormat="1" ht="24.15" customHeight="1">
      <c r="A665" s="38"/>
      <c r="B665" s="39"/>
      <c r="C665" s="215" t="s">
        <v>838</v>
      </c>
      <c r="D665" s="215" t="s">
        <v>146</v>
      </c>
      <c r="E665" s="216" t="s">
        <v>839</v>
      </c>
      <c r="F665" s="217" t="s">
        <v>840</v>
      </c>
      <c r="G665" s="218" t="s">
        <v>665</v>
      </c>
      <c r="H665" s="219">
        <v>1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</v>
      </c>
      <c r="R665" s="225">
        <f>Q665*H665</f>
        <v>0</v>
      </c>
      <c r="S665" s="225">
        <v>0.027199999999999998</v>
      </c>
      <c r="T665" s="226">
        <f>S665*H665</f>
        <v>0.027199999999999998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279</v>
      </c>
      <c r="AT665" s="227" t="s">
        <v>146</v>
      </c>
      <c r="AU665" s="227" t="s">
        <v>151</v>
      </c>
      <c r="AY665" s="17" t="s">
        <v>143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151</v>
      </c>
      <c r="BK665" s="228">
        <f>ROUND(I665*H665,2)</f>
        <v>0</v>
      </c>
      <c r="BL665" s="17" t="s">
        <v>279</v>
      </c>
      <c r="BM665" s="227" t="s">
        <v>841</v>
      </c>
    </row>
    <row r="666" s="13" customFormat="1">
      <c r="A666" s="13"/>
      <c r="B666" s="229"/>
      <c r="C666" s="230"/>
      <c r="D666" s="231" t="s">
        <v>153</v>
      </c>
      <c r="E666" s="232" t="s">
        <v>1</v>
      </c>
      <c r="F666" s="233" t="s">
        <v>207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153</v>
      </c>
      <c r="AU666" s="239" t="s">
        <v>151</v>
      </c>
      <c r="AV666" s="13" t="s">
        <v>81</v>
      </c>
      <c r="AW666" s="13" t="s">
        <v>30</v>
      </c>
      <c r="AX666" s="13" t="s">
        <v>73</v>
      </c>
      <c r="AY666" s="239" t="s">
        <v>143</v>
      </c>
    </row>
    <row r="667" s="14" customFormat="1">
      <c r="A667" s="14"/>
      <c r="B667" s="240"/>
      <c r="C667" s="241"/>
      <c r="D667" s="231" t="s">
        <v>153</v>
      </c>
      <c r="E667" s="242" t="s">
        <v>1</v>
      </c>
      <c r="F667" s="243" t="s">
        <v>81</v>
      </c>
      <c r="G667" s="241"/>
      <c r="H667" s="244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153</v>
      </c>
      <c r="AU667" s="250" t="s">
        <v>151</v>
      </c>
      <c r="AV667" s="14" t="s">
        <v>151</v>
      </c>
      <c r="AW667" s="14" t="s">
        <v>30</v>
      </c>
      <c r="AX667" s="14" t="s">
        <v>81</v>
      </c>
      <c r="AY667" s="250" t="s">
        <v>143</v>
      </c>
    </row>
    <row r="668" s="2" customFormat="1" ht="16.5" customHeight="1">
      <c r="A668" s="38"/>
      <c r="B668" s="39"/>
      <c r="C668" s="215" t="s">
        <v>842</v>
      </c>
      <c r="D668" s="215" t="s">
        <v>146</v>
      </c>
      <c r="E668" s="216" t="s">
        <v>843</v>
      </c>
      <c r="F668" s="217" t="s">
        <v>844</v>
      </c>
      <c r="G668" s="218" t="s">
        <v>149</v>
      </c>
      <c r="H668" s="219">
        <v>2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0.00109</v>
      </c>
      <c r="R668" s="225">
        <f>Q668*H668</f>
        <v>0.0021800000000000001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279</v>
      </c>
      <c r="AT668" s="227" t="s">
        <v>146</v>
      </c>
      <c r="AU668" s="227" t="s">
        <v>151</v>
      </c>
      <c r="AY668" s="17" t="s">
        <v>143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151</v>
      </c>
      <c r="BK668" s="228">
        <f>ROUND(I668*H668,2)</f>
        <v>0</v>
      </c>
      <c r="BL668" s="17" t="s">
        <v>279</v>
      </c>
      <c r="BM668" s="227" t="s">
        <v>845</v>
      </c>
    </row>
    <row r="669" s="13" customFormat="1">
      <c r="A669" s="13"/>
      <c r="B669" s="229"/>
      <c r="C669" s="230"/>
      <c r="D669" s="231" t="s">
        <v>153</v>
      </c>
      <c r="E669" s="232" t="s">
        <v>1</v>
      </c>
      <c r="F669" s="233" t="s">
        <v>629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153</v>
      </c>
      <c r="AU669" s="239" t="s">
        <v>151</v>
      </c>
      <c r="AV669" s="13" t="s">
        <v>81</v>
      </c>
      <c r="AW669" s="13" t="s">
        <v>30</v>
      </c>
      <c r="AX669" s="13" t="s">
        <v>73</v>
      </c>
      <c r="AY669" s="239" t="s">
        <v>143</v>
      </c>
    </row>
    <row r="670" s="14" customFormat="1">
      <c r="A670" s="14"/>
      <c r="B670" s="240"/>
      <c r="C670" s="241"/>
      <c r="D670" s="231" t="s">
        <v>153</v>
      </c>
      <c r="E670" s="242" t="s">
        <v>1</v>
      </c>
      <c r="F670" s="243" t="s">
        <v>630</v>
      </c>
      <c r="G670" s="241"/>
      <c r="H670" s="244">
        <v>2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153</v>
      </c>
      <c r="AU670" s="250" t="s">
        <v>151</v>
      </c>
      <c r="AV670" s="14" t="s">
        <v>151</v>
      </c>
      <c r="AW670" s="14" t="s">
        <v>30</v>
      </c>
      <c r="AX670" s="14" t="s">
        <v>81</v>
      </c>
      <c r="AY670" s="250" t="s">
        <v>143</v>
      </c>
    </row>
    <row r="671" s="2" customFormat="1" ht="24.15" customHeight="1">
      <c r="A671" s="38"/>
      <c r="B671" s="39"/>
      <c r="C671" s="215" t="s">
        <v>846</v>
      </c>
      <c r="D671" s="215" t="s">
        <v>146</v>
      </c>
      <c r="E671" s="216" t="s">
        <v>847</v>
      </c>
      <c r="F671" s="217" t="s">
        <v>848</v>
      </c>
      <c r="G671" s="218" t="s">
        <v>149</v>
      </c>
      <c r="H671" s="219">
        <v>1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6.0000000000000002E-05</v>
      </c>
      <c r="R671" s="225">
        <f>Q671*H671</f>
        <v>6.0000000000000002E-05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279</v>
      </c>
      <c r="AT671" s="227" t="s">
        <v>146</v>
      </c>
      <c r="AU671" s="227" t="s">
        <v>151</v>
      </c>
      <c r="AY671" s="17" t="s">
        <v>143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151</v>
      </c>
      <c r="BK671" s="228">
        <f>ROUND(I671*H671,2)</f>
        <v>0</v>
      </c>
      <c r="BL671" s="17" t="s">
        <v>279</v>
      </c>
      <c r="BM671" s="227" t="s">
        <v>849</v>
      </c>
    </row>
    <row r="672" s="13" customFormat="1">
      <c r="A672" s="13"/>
      <c r="B672" s="229"/>
      <c r="C672" s="230"/>
      <c r="D672" s="231" t="s">
        <v>153</v>
      </c>
      <c r="E672" s="232" t="s">
        <v>1</v>
      </c>
      <c r="F672" s="233" t="s">
        <v>584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153</v>
      </c>
      <c r="AU672" s="239" t="s">
        <v>151</v>
      </c>
      <c r="AV672" s="13" t="s">
        <v>81</v>
      </c>
      <c r="AW672" s="13" t="s">
        <v>30</v>
      </c>
      <c r="AX672" s="13" t="s">
        <v>73</v>
      </c>
      <c r="AY672" s="239" t="s">
        <v>143</v>
      </c>
    </row>
    <row r="673" s="14" customFormat="1">
      <c r="A673" s="14"/>
      <c r="B673" s="240"/>
      <c r="C673" s="241"/>
      <c r="D673" s="231" t="s">
        <v>153</v>
      </c>
      <c r="E673" s="242" t="s">
        <v>1</v>
      </c>
      <c r="F673" s="243" t="s">
        <v>81</v>
      </c>
      <c r="G673" s="241"/>
      <c r="H673" s="244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153</v>
      </c>
      <c r="AU673" s="250" t="s">
        <v>151</v>
      </c>
      <c r="AV673" s="14" t="s">
        <v>151</v>
      </c>
      <c r="AW673" s="14" t="s">
        <v>30</v>
      </c>
      <c r="AX673" s="14" t="s">
        <v>73</v>
      </c>
      <c r="AY673" s="250" t="s">
        <v>143</v>
      </c>
    </row>
    <row r="674" s="15" customFormat="1">
      <c r="A674" s="15"/>
      <c r="B674" s="251"/>
      <c r="C674" s="252"/>
      <c r="D674" s="231" t="s">
        <v>153</v>
      </c>
      <c r="E674" s="253" t="s">
        <v>1</v>
      </c>
      <c r="F674" s="254" t="s">
        <v>163</v>
      </c>
      <c r="G674" s="252"/>
      <c r="H674" s="255">
        <v>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1" t="s">
        <v>153</v>
      </c>
      <c r="AU674" s="261" t="s">
        <v>151</v>
      </c>
      <c r="AV674" s="15" t="s">
        <v>150</v>
      </c>
      <c r="AW674" s="15" t="s">
        <v>30</v>
      </c>
      <c r="AX674" s="15" t="s">
        <v>81</v>
      </c>
      <c r="AY674" s="261" t="s">
        <v>143</v>
      </c>
    </row>
    <row r="675" s="2" customFormat="1" ht="33" customHeight="1">
      <c r="A675" s="38"/>
      <c r="B675" s="39"/>
      <c r="C675" s="262" t="s">
        <v>850</v>
      </c>
      <c r="D675" s="262" t="s">
        <v>170</v>
      </c>
      <c r="E675" s="263" t="s">
        <v>851</v>
      </c>
      <c r="F675" s="264" t="s">
        <v>852</v>
      </c>
      <c r="G675" s="265" t="s">
        <v>149</v>
      </c>
      <c r="H675" s="266">
        <v>1</v>
      </c>
      <c r="I675" s="267"/>
      <c r="J675" s="268">
        <f>ROUND(I675*H675,2)</f>
        <v>0</v>
      </c>
      <c r="K675" s="269"/>
      <c r="L675" s="270"/>
      <c r="M675" s="271" t="s">
        <v>1</v>
      </c>
      <c r="N675" s="272" t="s">
        <v>39</v>
      </c>
      <c r="O675" s="91"/>
      <c r="P675" s="225">
        <f>O675*H675</f>
        <v>0</v>
      </c>
      <c r="Q675" s="225">
        <v>0.00038000000000000002</v>
      </c>
      <c r="R675" s="225">
        <f>Q675*H675</f>
        <v>0.00038000000000000002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353</v>
      </c>
      <c r="AT675" s="227" t="s">
        <v>170</v>
      </c>
      <c r="AU675" s="227" t="s">
        <v>151</v>
      </c>
      <c r="AY675" s="17" t="s">
        <v>143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151</v>
      </c>
      <c r="BK675" s="228">
        <f>ROUND(I675*H675,2)</f>
        <v>0</v>
      </c>
      <c r="BL675" s="17" t="s">
        <v>279</v>
      </c>
      <c r="BM675" s="227" t="s">
        <v>853</v>
      </c>
    </row>
    <row r="676" s="2" customFormat="1" ht="21.75" customHeight="1">
      <c r="A676" s="38"/>
      <c r="B676" s="39"/>
      <c r="C676" s="215" t="s">
        <v>854</v>
      </c>
      <c r="D676" s="215" t="s">
        <v>146</v>
      </c>
      <c r="E676" s="216" t="s">
        <v>855</v>
      </c>
      <c r="F676" s="217" t="s">
        <v>856</v>
      </c>
      <c r="G676" s="218" t="s">
        <v>149</v>
      </c>
      <c r="H676" s="219">
        <v>1</v>
      </c>
      <c r="I676" s="220"/>
      <c r="J676" s="221">
        <f>ROUND(I676*H676,2)</f>
        <v>0</v>
      </c>
      <c r="K676" s="222"/>
      <c r="L676" s="44"/>
      <c r="M676" s="223" t="s">
        <v>1</v>
      </c>
      <c r="N676" s="224" t="s">
        <v>39</v>
      </c>
      <c r="O676" s="91"/>
      <c r="P676" s="225">
        <f>O676*H676</f>
        <v>0</v>
      </c>
      <c r="Q676" s="225">
        <v>0.00014999999999999999</v>
      </c>
      <c r="R676" s="225">
        <f>Q676*H676</f>
        <v>0.00014999999999999999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279</v>
      </c>
      <c r="AT676" s="227" t="s">
        <v>146</v>
      </c>
      <c r="AU676" s="227" t="s">
        <v>151</v>
      </c>
      <c r="AY676" s="17" t="s">
        <v>143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151</v>
      </c>
      <c r="BK676" s="228">
        <f>ROUND(I676*H676,2)</f>
        <v>0</v>
      </c>
      <c r="BL676" s="17" t="s">
        <v>279</v>
      </c>
      <c r="BM676" s="227" t="s">
        <v>857</v>
      </c>
    </row>
    <row r="677" s="13" customFormat="1">
      <c r="A677" s="13"/>
      <c r="B677" s="229"/>
      <c r="C677" s="230"/>
      <c r="D677" s="231" t="s">
        <v>153</v>
      </c>
      <c r="E677" s="232" t="s">
        <v>1</v>
      </c>
      <c r="F677" s="233" t="s">
        <v>584</v>
      </c>
      <c r="G677" s="230"/>
      <c r="H677" s="232" t="s">
        <v>1</v>
      </c>
      <c r="I677" s="234"/>
      <c r="J677" s="230"/>
      <c r="K677" s="230"/>
      <c r="L677" s="235"/>
      <c r="M677" s="236"/>
      <c r="N677" s="237"/>
      <c r="O677" s="237"/>
      <c r="P677" s="237"/>
      <c r="Q677" s="237"/>
      <c r="R677" s="237"/>
      <c r="S677" s="237"/>
      <c r="T677" s="23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9" t="s">
        <v>153</v>
      </c>
      <c r="AU677" s="239" t="s">
        <v>151</v>
      </c>
      <c r="AV677" s="13" t="s">
        <v>81</v>
      </c>
      <c r="AW677" s="13" t="s">
        <v>30</v>
      </c>
      <c r="AX677" s="13" t="s">
        <v>73</v>
      </c>
      <c r="AY677" s="239" t="s">
        <v>143</v>
      </c>
    </row>
    <row r="678" s="14" customFormat="1">
      <c r="A678" s="14"/>
      <c r="B678" s="240"/>
      <c r="C678" s="241"/>
      <c r="D678" s="231" t="s">
        <v>153</v>
      </c>
      <c r="E678" s="242" t="s">
        <v>1</v>
      </c>
      <c r="F678" s="243" t="s">
        <v>81</v>
      </c>
      <c r="G678" s="241"/>
      <c r="H678" s="244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153</v>
      </c>
      <c r="AU678" s="250" t="s">
        <v>151</v>
      </c>
      <c r="AV678" s="14" t="s">
        <v>151</v>
      </c>
      <c r="AW678" s="14" t="s">
        <v>30</v>
      </c>
      <c r="AX678" s="14" t="s">
        <v>81</v>
      </c>
      <c r="AY678" s="250" t="s">
        <v>143</v>
      </c>
    </row>
    <row r="679" s="2" customFormat="1" ht="24.15" customHeight="1">
      <c r="A679" s="38"/>
      <c r="B679" s="39"/>
      <c r="C679" s="262" t="s">
        <v>858</v>
      </c>
      <c r="D679" s="262" t="s">
        <v>170</v>
      </c>
      <c r="E679" s="263" t="s">
        <v>859</v>
      </c>
      <c r="F679" s="264" t="s">
        <v>860</v>
      </c>
      <c r="G679" s="265" t="s">
        <v>149</v>
      </c>
      <c r="H679" s="266">
        <v>1</v>
      </c>
      <c r="I679" s="267"/>
      <c r="J679" s="268">
        <f>ROUND(I679*H679,2)</f>
        <v>0</v>
      </c>
      <c r="K679" s="269"/>
      <c r="L679" s="270"/>
      <c r="M679" s="271" t="s">
        <v>1</v>
      </c>
      <c r="N679" s="272" t="s">
        <v>39</v>
      </c>
      <c r="O679" s="91"/>
      <c r="P679" s="225">
        <f>O679*H679</f>
        <v>0</v>
      </c>
      <c r="Q679" s="225">
        <v>0.00089999999999999998</v>
      </c>
      <c r="R679" s="225">
        <f>Q679*H679</f>
        <v>0.00089999999999999998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353</v>
      </c>
      <c r="AT679" s="227" t="s">
        <v>170</v>
      </c>
      <c r="AU679" s="227" t="s">
        <v>151</v>
      </c>
      <c r="AY679" s="17" t="s">
        <v>143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151</v>
      </c>
      <c r="BK679" s="228">
        <f>ROUND(I679*H679,2)</f>
        <v>0</v>
      </c>
      <c r="BL679" s="17" t="s">
        <v>279</v>
      </c>
      <c r="BM679" s="227" t="s">
        <v>861</v>
      </c>
    </row>
    <row r="680" s="2" customFormat="1" ht="24.15" customHeight="1">
      <c r="A680" s="38"/>
      <c r="B680" s="39"/>
      <c r="C680" s="215" t="s">
        <v>862</v>
      </c>
      <c r="D680" s="215" t="s">
        <v>146</v>
      </c>
      <c r="E680" s="216" t="s">
        <v>863</v>
      </c>
      <c r="F680" s="217" t="s">
        <v>864</v>
      </c>
      <c r="G680" s="218" t="s">
        <v>149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0.00027999999999999998</v>
      </c>
      <c r="R680" s="225">
        <f>Q680*H680</f>
        <v>0.00027999999999999998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279</v>
      </c>
      <c r="AT680" s="227" t="s">
        <v>146</v>
      </c>
      <c r="AU680" s="227" t="s">
        <v>151</v>
      </c>
      <c r="AY680" s="17" t="s">
        <v>143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151</v>
      </c>
      <c r="BK680" s="228">
        <f>ROUND(I680*H680,2)</f>
        <v>0</v>
      </c>
      <c r="BL680" s="17" t="s">
        <v>279</v>
      </c>
      <c r="BM680" s="227" t="s">
        <v>865</v>
      </c>
    </row>
    <row r="681" s="14" customFormat="1">
      <c r="A681" s="14"/>
      <c r="B681" s="240"/>
      <c r="C681" s="241"/>
      <c r="D681" s="231" t="s">
        <v>153</v>
      </c>
      <c r="E681" s="242" t="s">
        <v>1</v>
      </c>
      <c r="F681" s="243" t="s">
        <v>81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153</v>
      </c>
      <c r="AU681" s="250" t="s">
        <v>151</v>
      </c>
      <c r="AV681" s="14" t="s">
        <v>151</v>
      </c>
      <c r="AW681" s="14" t="s">
        <v>30</v>
      </c>
      <c r="AX681" s="14" t="s">
        <v>81</v>
      </c>
      <c r="AY681" s="250" t="s">
        <v>143</v>
      </c>
    </row>
    <row r="682" s="2" customFormat="1" ht="24.15" customHeight="1">
      <c r="A682" s="38"/>
      <c r="B682" s="39"/>
      <c r="C682" s="262" t="s">
        <v>866</v>
      </c>
      <c r="D682" s="262" t="s">
        <v>170</v>
      </c>
      <c r="E682" s="263" t="s">
        <v>867</v>
      </c>
      <c r="F682" s="264" t="s">
        <v>868</v>
      </c>
      <c r="G682" s="265" t="s">
        <v>149</v>
      </c>
      <c r="H682" s="266">
        <v>1</v>
      </c>
      <c r="I682" s="267"/>
      <c r="J682" s="268">
        <f>ROUND(I682*H682,2)</f>
        <v>0</v>
      </c>
      <c r="K682" s="269"/>
      <c r="L682" s="270"/>
      <c r="M682" s="271" t="s">
        <v>1</v>
      </c>
      <c r="N682" s="272" t="s">
        <v>39</v>
      </c>
      <c r="O682" s="91"/>
      <c r="P682" s="225">
        <f>O682*H682</f>
        <v>0</v>
      </c>
      <c r="Q682" s="225">
        <v>0.00025999999999999998</v>
      </c>
      <c r="R682" s="225">
        <f>Q682*H682</f>
        <v>0.00025999999999999998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353</v>
      </c>
      <c r="AT682" s="227" t="s">
        <v>170</v>
      </c>
      <c r="AU682" s="227" t="s">
        <v>151</v>
      </c>
      <c r="AY682" s="17" t="s">
        <v>143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151</v>
      </c>
      <c r="BK682" s="228">
        <f>ROUND(I682*H682,2)</f>
        <v>0</v>
      </c>
      <c r="BL682" s="17" t="s">
        <v>279</v>
      </c>
      <c r="BM682" s="227" t="s">
        <v>869</v>
      </c>
    </row>
    <row r="683" s="2" customFormat="1" ht="24.15" customHeight="1">
      <c r="A683" s="38"/>
      <c r="B683" s="39"/>
      <c r="C683" s="215" t="s">
        <v>870</v>
      </c>
      <c r="D683" s="215" t="s">
        <v>146</v>
      </c>
      <c r="E683" s="216" t="s">
        <v>871</v>
      </c>
      <c r="F683" s="217" t="s">
        <v>872</v>
      </c>
      <c r="G683" s="218" t="s">
        <v>166</v>
      </c>
      <c r="H683" s="219">
        <v>0.091999999999999998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279</v>
      </c>
      <c r="AT683" s="227" t="s">
        <v>146</v>
      </c>
      <c r="AU683" s="227" t="s">
        <v>151</v>
      </c>
      <c r="AY683" s="17" t="s">
        <v>143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151</v>
      </c>
      <c r="BK683" s="228">
        <f>ROUND(I683*H683,2)</f>
        <v>0</v>
      </c>
      <c r="BL683" s="17" t="s">
        <v>279</v>
      </c>
      <c r="BM683" s="227" t="s">
        <v>873</v>
      </c>
    </row>
    <row r="684" s="2" customFormat="1" ht="24.15" customHeight="1">
      <c r="A684" s="38"/>
      <c r="B684" s="39"/>
      <c r="C684" s="215" t="s">
        <v>874</v>
      </c>
      <c r="D684" s="215" t="s">
        <v>146</v>
      </c>
      <c r="E684" s="216" t="s">
        <v>875</v>
      </c>
      <c r="F684" s="217" t="s">
        <v>876</v>
      </c>
      <c r="G684" s="218" t="s">
        <v>166</v>
      </c>
      <c r="H684" s="219">
        <v>0.091999999999999998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279</v>
      </c>
      <c r="AT684" s="227" t="s">
        <v>146</v>
      </c>
      <c r="AU684" s="227" t="s">
        <v>151</v>
      </c>
      <c r="AY684" s="17" t="s">
        <v>143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151</v>
      </c>
      <c r="BK684" s="228">
        <f>ROUND(I684*H684,2)</f>
        <v>0</v>
      </c>
      <c r="BL684" s="17" t="s">
        <v>279</v>
      </c>
      <c r="BM684" s="227" t="s">
        <v>877</v>
      </c>
    </row>
    <row r="685" s="2" customFormat="1" ht="24.15" customHeight="1">
      <c r="A685" s="38"/>
      <c r="B685" s="39"/>
      <c r="C685" s="215" t="s">
        <v>878</v>
      </c>
      <c r="D685" s="215" t="s">
        <v>146</v>
      </c>
      <c r="E685" s="216" t="s">
        <v>879</v>
      </c>
      <c r="F685" s="217" t="s">
        <v>880</v>
      </c>
      <c r="G685" s="218" t="s">
        <v>166</v>
      </c>
      <c r="H685" s="219">
        <v>0.091999999999999998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0</v>
      </c>
      <c r="R685" s="225">
        <f>Q685*H685</f>
        <v>0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279</v>
      </c>
      <c r="AT685" s="227" t="s">
        <v>146</v>
      </c>
      <c r="AU685" s="227" t="s">
        <v>151</v>
      </c>
      <c r="AY685" s="17" t="s">
        <v>143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151</v>
      </c>
      <c r="BK685" s="228">
        <f>ROUND(I685*H685,2)</f>
        <v>0</v>
      </c>
      <c r="BL685" s="17" t="s">
        <v>279</v>
      </c>
      <c r="BM685" s="227" t="s">
        <v>881</v>
      </c>
    </row>
    <row r="686" s="12" customFormat="1" ht="22.8" customHeight="1">
      <c r="A686" s="12"/>
      <c r="B686" s="199"/>
      <c r="C686" s="200"/>
      <c r="D686" s="201" t="s">
        <v>72</v>
      </c>
      <c r="E686" s="213" t="s">
        <v>882</v>
      </c>
      <c r="F686" s="213" t="s">
        <v>883</v>
      </c>
      <c r="G686" s="200"/>
      <c r="H686" s="200"/>
      <c r="I686" s="203"/>
      <c r="J686" s="214">
        <f>BK686</f>
        <v>0</v>
      </c>
      <c r="K686" s="200"/>
      <c r="L686" s="205"/>
      <c r="M686" s="206"/>
      <c r="N686" s="207"/>
      <c r="O686" s="207"/>
      <c r="P686" s="208">
        <f>SUM(P687:P695)</f>
        <v>0</v>
      </c>
      <c r="Q686" s="207"/>
      <c r="R686" s="208">
        <f>SUM(R687:R695)</f>
        <v>0.087090000000000015</v>
      </c>
      <c r="S686" s="207"/>
      <c r="T686" s="209">
        <f>SUM(T687:T695)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10" t="s">
        <v>151</v>
      </c>
      <c r="AT686" s="211" t="s">
        <v>72</v>
      </c>
      <c r="AU686" s="211" t="s">
        <v>81</v>
      </c>
      <c r="AY686" s="210" t="s">
        <v>143</v>
      </c>
      <c r="BK686" s="212">
        <f>SUM(BK687:BK695)</f>
        <v>0</v>
      </c>
    </row>
    <row r="687" s="2" customFormat="1" ht="33" customHeight="1">
      <c r="A687" s="38"/>
      <c r="B687" s="39"/>
      <c r="C687" s="215" t="s">
        <v>884</v>
      </c>
      <c r="D687" s="215" t="s">
        <v>146</v>
      </c>
      <c r="E687" s="216" t="s">
        <v>885</v>
      </c>
      <c r="F687" s="217" t="s">
        <v>886</v>
      </c>
      <c r="G687" s="218" t="s">
        <v>665</v>
      </c>
      <c r="H687" s="219">
        <v>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0.082110000000000002</v>
      </c>
      <c r="R687" s="225">
        <f>Q687*H687</f>
        <v>0.082110000000000002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279</v>
      </c>
      <c r="AT687" s="227" t="s">
        <v>146</v>
      </c>
      <c r="AU687" s="227" t="s">
        <v>151</v>
      </c>
      <c r="AY687" s="17" t="s">
        <v>143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151</v>
      </c>
      <c r="BK687" s="228">
        <f>ROUND(I687*H687,2)</f>
        <v>0</v>
      </c>
      <c r="BL687" s="17" t="s">
        <v>279</v>
      </c>
      <c r="BM687" s="227" t="s">
        <v>887</v>
      </c>
    </row>
    <row r="688" s="2" customFormat="1" ht="33" customHeight="1">
      <c r="A688" s="38"/>
      <c r="B688" s="39"/>
      <c r="C688" s="215" t="s">
        <v>888</v>
      </c>
      <c r="D688" s="215" t="s">
        <v>146</v>
      </c>
      <c r="E688" s="216" t="s">
        <v>889</v>
      </c>
      <c r="F688" s="217" t="s">
        <v>890</v>
      </c>
      <c r="G688" s="218" t="s">
        <v>665</v>
      </c>
      <c r="H688" s="219">
        <v>1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0.00117</v>
      </c>
      <c r="R688" s="225">
        <f>Q688*H688</f>
        <v>0.00117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279</v>
      </c>
      <c r="AT688" s="227" t="s">
        <v>146</v>
      </c>
      <c r="AU688" s="227" t="s">
        <v>151</v>
      </c>
      <c r="AY688" s="17" t="s">
        <v>143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151</v>
      </c>
      <c r="BK688" s="228">
        <f>ROUND(I688*H688,2)</f>
        <v>0</v>
      </c>
      <c r="BL688" s="17" t="s">
        <v>279</v>
      </c>
      <c r="BM688" s="227" t="s">
        <v>891</v>
      </c>
    </row>
    <row r="689" s="2" customFormat="1" ht="33" customHeight="1">
      <c r="A689" s="38"/>
      <c r="B689" s="39"/>
      <c r="C689" s="215" t="s">
        <v>892</v>
      </c>
      <c r="D689" s="215" t="s">
        <v>146</v>
      </c>
      <c r="E689" s="216" t="s">
        <v>893</v>
      </c>
      <c r="F689" s="217" t="s">
        <v>894</v>
      </c>
      <c r="G689" s="218" t="s">
        <v>665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0.00117</v>
      </c>
      <c r="R689" s="225">
        <f>Q689*H689</f>
        <v>0.00117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279</v>
      </c>
      <c r="AT689" s="227" t="s">
        <v>146</v>
      </c>
      <c r="AU689" s="227" t="s">
        <v>151</v>
      </c>
      <c r="AY689" s="17" t="s">
        <v>143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151</v>
      </c>
      <c r="BK689" s="228">
        <f>ROUND(I689*H689,2)</f>
        <v>0</v>
      </c>
      <c r="BL689" s="17" t="s">
        <v>279</v>
      </c>
      <c r="BM689" s="227" t="s">
        <v>895</v>
      </c>
    </row>
    <row r="690" s="14" customFormat="1">
      <c r="A690" s="14"/>
      <c r="B690" s="240"/>
      <c r="C690" s="241"/>
      <c r="D690" s="231" t="s">
        <v>153</v>
      </c>
      <c r="E690" s="242" t="s">
        <v>1</v>
      </c>
      <c r="F690" s="243" t="s">
        <v>81</v>
      </c>
      <c r="G690" s="241"/>
      <c r="H690" s="244">
        <v>1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153</v>
      </c>
      <c r="AU690" s="250" t="s">
        <v>151</v>
      </c>
      <c r="AV690" s="14" t="s">
        <v>151</v>
      </c>
      <c r="AW690" s="14" t="s">
        <v>30</v>
      </c>
      <c r="AX690" s="14" t="s">
        <v>81</v>
      </c>
      <c r="AY690" s="250" t="s">
        <v>143</v>
      </c>
    </row>
    <row r="691" s="2" customFormat="1" ht="24.15" customHeight="1">
      <c r="A691" s="38"/>
      <c r="B691" s="39"/>
      <c r="C691" s="215" t="s">
        <v>896</v>
      </c>
      <c r="D691" s="215" t="s">
        <v>146</v>
      </c>
      <c r="E691" s="216" t="s">
        <v>897</v>
      </c>
      <c r="F691" s="217" t="s">
        <v>898</v>
      </c>
      <c r="G691" s="218" t="s">
        <v>192</v>
      </c>
      <c r="H691" s="219">
        <v>6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0.00044000000000000002</v>
      </c>
      <c r="R691" s="225">
        <f>Q691*H691</f>
        <v>0.00264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279</v>
      </c>
      <c r="AT691" s="227" t="s">
        <v>146</v>
      </c>
      <c r="AU691" s="227" t="s">
        <v>151</v>
      </c>
      <c r="AY691" s="17" t="s">
        <v>143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151</v>
      </c>
      <c r="BK691" s="228">
        <f>ROUND(I691*H691,2)</f>
        <v>0</v>
      </c>
      <c r="BL691" s="17" t="s">
        <v>279</v>
      </c>
      <c r="BM691" s="227" t="s">
        <v>899</v>
      </c>
    </row>
    <row r="692" s="14" customFormat="1">
      <c r="A692" s="14"/>
      <c r="B692" s="240"/>
      <c r="C692" s="241"/>
      <c r="D692" s="231" t="s">
        <v>153</v>
      </c>
      <c r="E692" s="242" t="s">
        <v>1</v>
      </c>
      <c r="F692" s="243" t="s">
        <v>182</v>
      </c>
      <c r="G692" s="241"/>
      <c r="H692" s="244">
        <v>6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153</v>
      </c>
      <c r="AU692" s="250" t="s">
        <v>151</v>
      </c>
      <c r="AV692" s="14" t="s">
        <v>151</v>
      </c>
      <c r="AW692" s="14" t="s">
        <v>30</v>
      </c>
      <c r="AX692" s="14" t="s">
        <v>81</v>
      </c>
      <c r="AY692" s="250" t="s">
        <v>143</v>
      </c>
    </row>
    <row r="693" s="2" customFormat="1" ht="24.15" customHeight="1">
      <c r="A693" s="38"/>
      <c r="B693" s="39"/>
      <c r="C693" s="215" t="s">
        <v>900</v>
      </c>
      <c r="D693" s="215" t="s">
        <v>146</v>
      </c>
      <c r="E693" s="216" t="s">
        <v>901</v>
      </c>
      <c r="F693" s="217" t="s">
        <v>902</v>
      </c>
      <c r="G693" s="218" t="s">
        <v>166</v>
      </c>
      <c r="H693" s="219">
        <v>0.086999999999999994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279</v>
      </c>
      <c r="AT693" s="227" t="s">
        <v>146</v>
      </c>
      <c r="AU693" s="227" t="s">
        <v>151</v>
      </c>
      <c r="AY693" s="17" t="s">
        <v>143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151</v>
      </c>
      <c r="BK693" s="228">
        <f>ROUND(I693*H693,2)</f>
        <v>0</v>
      </c>
      <c r="BL693" s="17" t="s">
        <v>279</v>
      </c>
      <c r="BM693" s="227" t="s">
        <v>903</v>
      </c>
    </row>
    <row r="694" s="2" customFormat="1" ht="24.15" customHeight="1">
      <c r="A694" s="38"/>
      <c r="B694" s="39"/>
      <c r="C694" s="215" t="s">
        <v>904</v>
      </c>
      <c r="D694" s="215" t="s">
        <v>146</v>
      </c>
      <c r="E694" s="216" t="s">
        <v>905</v>
      </c>
      <c r="F694" s="217" t="s">
        <v>906</v>
      </c>
      <c r="G694" s="218" t="s">
        <v>166</v>
      </c>
      <c r="H694" s="219">
        <v>0.086999999999999994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0</v>
      </c>
      <c r="R694" s="225">
        <f>Q694*H694</f>
        <v>0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279</v>
      </c>
      <c r="AT694" s="227" t="s">
        <v>146</v>
      </c>
      <c r="AU694" s="227" t="s">
        <v>151</v>
      </c>
      <c r="AY694" s="17" t="s">
        <v>143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151</v>
      </c>
      <c r="BK694" s="228">
        <f>ROUND(I694*H694,2)</f>
        <v>0</v>
      </c>
      <c r="BL694" s="17" t="s">
        <v>279</v>
      </c>
      <c r="BM694" s="227" t="s">
        <v>907</v>
      </c>
    </row>
    <row r="695" s="2" customFormat="1" ht="24.15" customHeight="1">
      <c r="A695" s="38"/>
      <c r="B695" s="39"/>
      <c r="C695" s="215" t="s">
        <v>908</v>
      </c>
      <c r="D695" s="215" t="s">
        <v>146</v>
      </c>
      <c r="E695" s="216" t="s">
        <v>909</v>
      </c>
      <c r="F695" s="217" t="s">
        <v>910</v>
      </c>
      <c r="G695" s="218" t="s">
        <v>166</v>
      </c>
      <c r="H695" s="219">
        <v>0.086999999999999994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279</v>
      </c>
      <c r="AT695" s="227" t="s">
        <v>146</v>
      </c>
      <c r="AU695" s="227" t="s">
        <v>151</v>
      </c>
      <c r="AY695" s="17" t="s">
        <v>143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151</v>
      </c>
      <c r="BK695" s="228">
        <f>ROUND(I695*H695,2)</f>
        <v>0</v>
      </c>
      <c r="BL695" s="17" t="s">
        <v>279</v>
      </c>
      <c r="BM695" s="227" t="s">
        <v>911</v>
      </c>
    </row>
    <row r="696" s="12" customFormat="1" ht="22.8" customHeight="1">
      <c r="A696" s="12"/>
      <c r="B696" s="199"/>
      <c r="C696" s="200"/>
      <c r="D696" s="201" t="s">
        <v>72</v>
      </c>
      <c r="E696" s="213" t="s">
        <v>912</v>
      </c>
      <c r="F696" s="213" t="s">
        <v>913</v>
      </c>
      <c r="G696" s="200"/>
      <c r="H696" s="200"/>
      <c r="I696" s="203"/>
      <c r="J696" s="214">
        <f>BK696</f>
        <v>0</v>
      </c>
      <c r="K696" s="200"/>
      <c r="L696" s="205"/>
      <c r="M696" s="206"/>
      <c r="N696" s="207"/>
      <c r="O696" s="207"/>
      <c r="P696" s="208">
        <f>SUM(P697:P713)</f>
        <v>0</v>
      </c>
      <c r="Q696" s="207"/>
      <c r="R696" s="208">
        <f>SUM(R697:R713)</f>
        <v>0.053499999999999992</v>
      </c>
      <c r="S696" s="207"/>
      <c r="T696" s="209">
        <f>SUM(T697:T713)</f>
        <v>0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10" t="s">
        <v>151</v>
      </c>
      <c r="AT696" s="211" t="s">
        <v>72</v>
      </c>
      <c r="AU696" s="211" t="s">
        <v>81</v>
      </c>
      <c r="AY696" s="210" t="s">
        <v>143</v>
      </c>
      <c r="BK696" s="212">
        <f>SUM(BK697:BK713)</f>
        <v>0</v>
      </c>
    </row>
    <row r="697" s="2" customFormat="1" ht="21.75" customHeight="1">
      <c r="A697" s="38"/>
      <c r="B697" s="39"/>
      <c r="C697" s="215" t="s">
        <v>914</v>
      </c>
      <c r="D697" s="215" t="s">
        <v>146</v>
      </c>
      <c r="E697" s="216" t="s">
        <v>915</v>
      </c>
      <c r="F697" s="217" t="s">
        <v>916</v>
      </c>
      <c r="G697" s="218" t="s">
        <v>149</v>
      </c>
      <c r="H697" s="219">
        <v>3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0.00125</v>
      </c>
      <c r="R697" s="225">
        <f>Q697*H697</f>
        <v>0.0037499999999999999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279</v>
      </c>
      <c r="AT697" s="227" t="s">
        <v>146</v>
      </c>
      <c r="AU697" s="227" t="s">
        <v>151</v>
      </c>
      <c r="AY697" s="17" t="s">
        <v>143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151</v>
      </c>
      <c r="BK697" s="228">
        <f>ROUND(I697*H697,2)</f>
        <v>0</v>
      </c>
      <c r="BL697" s="17" t="s">
        <v>279</v>
      </c>
      <c r="BM697" s="227" t="s">
        <v>917</v>
      </c>
    </row>
    <row r="698" s="14" customFormat="1">
      <c r="A698" s="14"/>
      <c r="B698" s="240"/>
      <c r="C698" s="241"/>
      <c r="D698" s="231" t="s">
        <v>153</v>
      </c>
      <c r="E698" s="242" t="s">
        <v>1</v>
      </c>
      <c r="F698" s="243" t="s">
        <v>144</v>
      </c>
      <c r="G698" s="241"/>
      <c r="H698" s="244">
        <v>3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153</v>
      </c>
      <c r="AU698" s="250" t="s">
        <v>151</v>
      </c>
      <c r="AV698" s="14" t="s">
        <v>151</v>
      </c>
      <c r="AW698" s="14" t="s">
        <v>30</v>
      </c>
      <c r="AX698" s="14" t="s">
        <v>81</v>
      </c>
      <c r="AY698" s="250" t="s">
        <v>143</v>
      </c>
    </row>
    <row r="699" s="2" customFormat="1" ht="24.15" customHeight="1">
      <c r="A699" s="38"/>
      <c r="B699" s="39"/>
      <c r="C699" s="215" t="s">
        <v>918</v>
      </c>
      <c r="D699" s="215" t="s">
        <v>146</v>
      </c>
      <c r="E699" s="216" t="s">
        <v>919</v>
      </c>
      <c r="F699" s="217" t="s">
        <v>920</v>
      </c>
      <c r="G699" s="218" t="s">
        <v>192</v>
      </c>
      <c r="H699" s="219">
        <v>53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0.00048000000000000001</v>
      </c>
      <c r="R699" s="225">
        <f>Q699*H699</f>
        <v>0.025440000000000001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279</v>
      </c>
      <c r="AT699" s="227" t="s">
        <v>146</v>
      </c>
      <c r="AU699" s="227" t="s">
        <v>151</v>
      </c>
      <c r="AY699" s="17" t="s">
        <v>143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151</v>
      </c>
      <c r="BK699" s="228">
        <f>ROUND(I699*H699,2)</f>
        <v>0</v>
      </c>
      <c r="BL699" s="17" t="s">
        <v>279</v>
      </c>
      <c r="BM699" s="227" t="s">
        <v>921</v>
      </c>
    </row>
    <row r="700" s="14" customFormat="1">
      <c r="A700" s="14"/>
      <c r="B700" s="240"/>
      <c r="C700" s="241"/>
      <c r="D700" s="231" t="s">
        <v>153</v>
      </c>
      <c r="E700" s="242" t="s">
        <v>1</v>
      </c>
      <c r="F700" s="243" t="s">
        <v>411</v>
      </c>
      <c r="G700" s="241"/>
      <c r="H700" s="244">
        <v>53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153</v>
      </c>
      <c r="AU700" s="250" t="s">
        <v>151</v>
      </c>
      <c r="AV700" s="14" t="s">
        <v>151</v>
      </c>
      <c r="AW700" s="14" t="s">
        <v>30</v>
      </c>
      <c r="AX700" s="14" t="s">
        <v>81</v>
      </c>
      <c r="AY700" s="250" t="s">
        <v>143</v>
      </c>
    </row>
    <row r="701" s="2" customFormat="1" ht="24.15" customHeight="1">
      <c r="A701" s="38"/>
      <c r="B701" s="39"/>
      <c r="C701" s="215" t="s">
        <v>922</v>
      </c>
      <c r="D701" s="215" t="s">
        <v>146</v>
      </c>
      <c r="E701" s="216" t="s">
        <v>923</v>
      </c>
      <c r="F701" s="217" t="s">
        <v>924</v>
      </c>
      <c r="G701" s="218" t="s">
        <v>192</v>
      </c>
      <c r="H701" s="219">
        <v>18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0.00059000000000000003</v>
      </c>
      <c r="R701" s="225">
        <f>Q701*H701</f>
        <v>0.010620000000000001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279</v>
      </c>
      <c r="AT701" s="227" t="s">
        <v>146</v>
      </c>
      <c r="AU701" s="227" t="s">
        <v>151</v>
      </c>
      <c r="AY701" s="17" t="s">
        <v>143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151</v>
      </c>
      <c r="BK701" s="228">
        <f>ROUND(I701*H701,2)</f>
        <v>0</v>
      </c>
      <c r="BL701" s="17" t="s">
        <v>279</v>
      </c>
      <c r="BM701" s="227" t="s">
        <v>925</v>
      </c>
    </row>
    <row r="702" s="14" customFormat="1">
      <c r="A702" s="14"/>
      <c r="B702" s="240"/>
      <c r="C702" s="241"/>
      <c r="D702" s="231" t="s">
        <v>153</v>
      </c>
      <c r="E702" s="242" t="s">
        <v>1</v>
      </c>
      <c r="F702" s="243" t="s">
        <v>293</v>
      </c>
      <c r="G702" s="241"/>
      <c r="H702" s="244">
        <v>18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153</v>
      </c>
      <c r="AU702" s="250" t="s">
        <v>151</v>
      </c>
      <c r="AV702" s="14" t="s">
        <v>151</v>
      </c>
      <c r="AW702" s="14" t="s">
        <v>30</v>
      </c>
      <c r="AX702" s="14" t="s">
        <v>81</v>
      </c>
      <c r="AY702" s="250" t="s">
        <v>143</v>
      </c>
    </row>
    <row r="703" s="2" customFormat="1" ht="33" customHeight="1">
      <c r="A703" s="38"/>
      <c r="B703" s="39"/>
      <c r="C703" s="215" t="s">
        <v>926</v>
      </c>
      <c r="D703" s="215" t="s">
        <v>146</v>
      </c>
      <c r="E703" s="216" t="s">
        <v>927</v>
      </c>
      <c r="F703" s="217" t="s">
        <v>928</v>
      </c>
      <c r="G703" s="218" t="s">
        <v>192</v>
      </c>
      <c r="H703" s="219">
        <v>10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2.0000000000000002E-05</v>
      </c>
      <c r="R703" s="225">
        <f>Q703*H703</f>
        <v>0.00020000000000000001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279</v>
      </c>
      <c r="AT703" s="227" t="s">
        <v>146</v>
      </c>
      <c r="AU703" s="227" t="s">
        <v>151</v>
      </c>
      <c r="AY703" s="17" t="s">
        <v>143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151</v>
      </c>
      <c r="BK703" s="228">
        <f>ROUND(I703*H703,2)</f>
        <v>0</v>
      </c>
      <c r="BL703" s="17" t="s">
        <v>279</v>
      </c>
      <c r="BM703" s="227" t="s">
        <v>929</v>
      </c>
    </row>
    <row r="704" s="14" customFormat="1">
      <c r="A704" s="14"/>
      <c r="B704" s="240"/>
      <c r="C704" s="241"/>
      <c r="D704" s="231" t="s">
        <v>153</v>
      </c>
      <c r="E704" s="242" t="s">
        <v>1</v>
      </c>
      <c r="F704" s="243" t="s">
        <v>217</v>
      </c>
      <c r="G704" s="241"/>
      <c r="H704" s="244">
        <v>10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153</v>
      </c>
      <c r="AU704" s="250" t="s">
        <v>151</v>
      </c>
      <c r="AV704" s="14" t="s">
        <v>151</v>
      </c>
      <c r="AW704" s="14" t="s">
        <v>30</v>
      </c>
      <c r="AX704" s="14" t="s">
        <v>81</v>
      </c>
      <c r="AY704" s="250" t="s">
        <v>143</v>
      </c>
    </row>
    <row r="705" s="2" customFormat="1" ht="16.5" customHeight="1">
      <c r="A705" s="38"/>
      <c r="B705" s="39"/>
      <c r="C705" s="215" t="s">
        <v>930</v>
      </c>
      <c r="D705" s="215" t="s">
        <v>146</v>
      </c>
      <c r="E705" s="216" t="s">
        <v>931</v>
      </c>
      <c r="F705" s="217" t="s">
        <v>932</v>
      </c>
      <c r="G705" s="218" t="s">
        <v>192</v>
      </c>
      <c r="H705" s="219">
        <v>71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</v>
      </c>
      <c r="R705" s="225">
        <f>Q705*H705</f>
        <v>0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279</v>
      </c>
      <c r="AT705" s="227" t="s">
        <v>146</v>
      </c>
      <c r="AU705" s="227" t="s">
        <v>151</v>
      </c>
      <c r="AY705" s="17" t="s">
        <v>143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151</v>
      </c>
      <c r="BK705" s="228">
        <f>ROUND(I705*H705,2)</f>
        <v>0</v>
      </c>
      <c r="BL705" s="17" t="s">
        <v>279</v>
      </c>
      <c r="BM705" s="227" t="s">
        <v>933</v>
      </c>
    </row>
    <row r="706" s="14" customFormat="1">
      <c r="A706" s="14"/>
      <c r="B706" s="240"/>
      <c r="C706" s="241"/>
      <c r="D706" s="231" t="s">
        <v>153</v>
      </c>
      <c r="E706" s="242" t="s">
        <v>1</v>
      </c>
      <c r="F706" s="243" t="s">
        <v>934</v>
      </c>
      <c r="G706" s="241"/>
      <c r="H706" s="244">
        <v>71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153</v>
      </c>
      <c r="AU706" s="250" t="s">
        <v>151</v>
      </c>
      <c r="AV706" s="14" t="s">
        <v>151</v>
      </c>
      <c r="AW706" s="14" t="s">
        <v>30</v>
      </c>
      <c r="AX706" s="14" t="s">
        <v>81</v>
      </c>
      <c r="AY706" s="250" t="s">
        <v>143</v>
      </c>
    </row>
    <row r="707" s="2" customFormat="1" ht="16.5" customHeight="1">
      <c r="A707" s="38"/>
      <c r="B707" s="39"/>
      <c r="C707" s="215" t="s">
        <v>935</v>
      </c>
      <c r="D707" s="215" t="s">
        <v>146</v>
      </c>
      <c r="E707" s="216" t="s">
        <v>936</v>
      </c>
      <c r="F707" s="217" t="s">
        <v>937</v>
      </c>
      <c r="G707" s="218" t="s">
        <v>192</v>
      </c>
      <c r="H707" s="219">
        <v>71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0.00012</v>
      </c>
      <c r="R707" s="225">
        <f>Q707*H707</f>
        <v>0.0085199999999999998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279</v>
      </c>
      <c r="AT707" s="227" t="s">
        <v>146</v>
      </c>
      <c r="AU707" s="227" t="s">
        <v>151</v>
      </c>
      <c r="AY707" s="17" t="s">
        <v>143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151</v>
      </c>
      <c r="BK707" s="228">
        <f>ROUND(I707*H707,2)</f>
        <v>0</v>
      </c>
      <c r="BL707" s="17" t="s">
        <v>279</v>
      </c>
      <c r="BM707" s="227" t="s">
        <v>938</v>
      </c>
    </row>
    <row r="708" s="14" customFormat="1">
      <c r="A708" s="14"/>
      <c r="B708" s="240"/>
      <c r="C708" s="241"/>
      <c r="D708" s="231" t="s">
        <v>153</v>
      </c>
      <c r="E708" s="242" t="s">
        <v>1</v>
      </c>
      <c r="F708" s="243" t="s">
        <v>560</v>
      </c>
      <c r="G708" s="241"/>
      <c r="H708" s="244">
        <v>71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153</v>
      </c>
      <c r="AU708" s="250" t="s">
        <v>151</v>
      </c>
      <c r="AV708" s="14" t="s">
        <v>151</v>
      </c>
      <c r="AW708" s="14" t="s">
        <v>30</v>
      </c>
      <c r="AX708" s="14" t="s">
        <v>81</v>
      </c>
      <c r="AY708" s="250" t="s">
        <v>143</v>
      </c>
    </row>
    <row r="709" s="2" customFormat="1" ht="33" customHeight="1">
      <c r="A709" s="38"/>
      <c r="B709" s="39"/>
      <c r="C709" s="215" t="s">
        <v>939</v>
      </c>
      <c r="D709" s="215" t="s">
        <v>146</v>
      </c>
      <c r="E709" s="216" t="s">
        <v>940</v>
      </c>
      <c r="F709" s="217" t="s">
        <v>941</v>
      </c>
      <c r="G709" s="218" t="s">
        <v>192</v>
      </c>
      <c r="H709" s="219">
        <v>71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6.9999999999999994E-05</v>
      </c>
      <c r="R709" s="225">
        <f>Q709*H709</f>
        <v>0.0049699999999999996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279</v>
      </c>
      <c r="AT709" s="227" t="s">
        <v>146</v>
      </c>
      <c r="AU709" s="227" t="s">
        <v>151</v>
      </c>
      <c r="AY709" s="17" t="s">
        <v>143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151</v>
      </c>
      <c r="BK709" s="228">
        <f>ROUND(I709*H709,2)</f>
        <v>0</v>
      </c>
      <c r="BL709" s="17" t="s">
        <v>279</v>
      </c>
      <c r="BM709" s="227" t="s">
        <v>942</v>
      </c>
    </row>
    <row r="710" s="14" customFormat="1">
      <c r="A710" s="14"/>
      <c r="B710" s="240"/>
      <c r="C710" s="241"/>
      <c r="D710" s="231" t="s">
        <v>153</v>
      </c>
      <c r="E710" s="242" t="s">
        <v>1</v>
      </c>
      <c r="F710" s="243" t="s">
        <v>560</v>
      </c>
      <c r="G710" s="241"/>
      <c r="H710" s="244">
        <v>71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153</v>
      </c>
      <c r="AU710" s="250" t="s">
        <v>151</v>
      </c>
      <c r="AV710" s="14" t="s">
        <v>151</v>
      </c>
      <c r="AW710" s="14" t="s">
        <v>30</v>
      </c>
      <c r="AX710" s="14" t="s">
        <v>81</v>
      </c>
      <c r="AY710" s="250" t="s">
        <v>143</v>
      </c>
    </row>
    <row r="711" s="2" customFormat="1" ht="24.15" customHeight="1">
      <c r="A711" s="38"/>
      <c r="B711" s="39"/>
      <c r="C711" s="215" t="s">
        <v>943</v>
      </c>
      <c r="D711" s="215" t="s">
        <v>146</v>
      </c>
      <c r="E711" s="216" t="s">
        <v>944</v>
      </c>
      <c r="F711" s="217" t="s">
        <v>945</v>
      </c>
      <c r="G711" s="218" t="s">
        <v>166</v>
      </c>
      <c r="H711" s="219">
        <v>0.053999999999999999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</v>
      </c>
      <c r="R711" s="225">
        <f>Q711*H711</f>
        <v>0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279</v>
      </c>
      <c r="AT711" s="227" t="s">
        <v>146</v>
      </c>
      <c r="AU711" s="227" t="s">
        <v>151</v>
      </c>
      <c r="AY711" s="17" t="s">
        <v>143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151</v>
      </c>
      <c r="BK711" s="228">
        <f>ROUND(I711*H711,2)</f>
        <v>0</v>
      </c>
      <c r="BL711" s="17" t="s">
        <v>279</v>
      </c>
      <c r="BM711" s="227" t="s">
        <v>946</v>
      </c>
    </row>
    <row r="712" s="2" customFormat="1" ht="24.15" customHeight="1">
      <c r="A712" s="38"/>
      <c r="B712" s="39"/>
      <c r="C712" s="215" t="s">
        <v>947</v>
      </c>
      <c r="D712" s="215" t="s">
        <v>146</v>
      </c>
      <c r="E712" s="216" t="s">
        <v>948</v>
      </c>
      <c r="F712" s="217" t="s">
        <v>949</v>
      </c>
      <c r="G712" s="218" t="s">
        <v>166</v>
      </c>
      <c r="H712" s="219">
        <v>0.053999999999999999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</v>
      </c>
      <c r="R712" s="225">
        <f>Q712*H712</f>
        <v>0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279</v>
      </c>
      <c r="AT712" s="227" t="s">
        <v>146</v>
      </c>
      <c r="AU712" s="227" t="s">
        <v>151</v>
      </c>
      <c r="AY712" s="17" t="s">
        <v>143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151</v>
      </c>
      <c r="BK712" s="228">
        <f>ROUND(I712*H712,2)</f>
        <v>0</v>
      </c>
      <c r="BL712" s="17" t="s">
        <v>279</v>
      </c>
      <c r="BM712" s="227" t="s">
        <v>950</v>
      </c>
    </row>
    <row r="713" s="2" customFormat="1" ht="24.15" customHeight="1">
      <c r="A713" s="38"/>
      <c r="B713" s="39"/>
      <c r="C713" s="215" t="s">
        <v>951</v>
      </c>
      <c r="D713" s="215" t="s">
        <v>146</v>
      </c>
      <c r="E713" s="216" t="s">
        <v>952</v>
      </c>
      <c r="F713" s="217" t="s">
        <v>953</v>
      </c>
      <c r="G713" s="218" t="s">
        <v>166</v>
      </c>
      <c r="H713" s="219">
        <v>0.053999999999999999</v>
      </c>
      <c r="I713" s="220"/>
      <c r="J713" s="221">
        <f>ROUND(I713*H713,2)</f>
        <v>0</v>
      </c>
      <c r="K713" s="222"/>
      <c r="L713" s="44"/>
      <c r="M713" s="223" t="s">
        <v>1</v>
      </c>
      <c r="N713" s="224" t="s">
        <v>39</v>
      </c>
      <c r="O713" s="91"/>
      <c r="P713" s="225">
        <f>O713*H713</f>
        <v>0</v>
      </c>
      <c r="Q713" s="225">
        <v>0</v>
      </c>
      <c r="R713" s="225">
        <f>Q713*H713</f>
        <v>0</v>
      </c>
      <c r="S713" s="225">
        <v>0</v>
      </c>
      <c r="T713" s="226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7" t="s">
        <v>279</v>
      </c>
      <c r="AT713" s="227" t="s">
        <v>146</v>
      </c>
      <c r="AU713" s="227" t="s">
        <v>151</v>
      </c>
      <c r="AY713" s="17" t="s">
        <v>143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7" t="s">
        <v>151</v>
      </c>
      <c r="BK713" s="228">
        <f>ROUND(I713*H713,2)</f>
        <v>0</v>
      </c>
      <c r="BL713" s="17" t="s">
        <v>279</v>
      </c>
      <c r="BM713" s="227" t="s">
        <v>954</v>
      </c>
    </row>
    <row r="714" s="12" customFormat="1" ht="22.8" customHeight="1">
      <c r="A714" s="12"/>
      <c r="B714" s="199"/>
      <c r="C714" s="200"/>
      <c r="D714" s="201" t="s">
        <v>72</v>
      </c>
      <c r="E714" s="213" t="s">
        <v>955</v>
      </c>
      <c r="F714" s="213" t="s">
        <v>956</v>
      </c>
      <c r="G714" s="200"/>
      <c r="H714" s="200"/>
      <c r="I714" s="203"/>
      <c r="J714" s="214">
        <f>BK714</f>
        <v>0</v>
      </c>
      <c r="K714" s="200"/>
      <c r="L714" s="205"/>
      <c r="M714" s="206"/>
      <c r="N714" s="207"/>
      <c r="O714" s="207"/>
      <c r="P714" s="208">
        <f>SUM(P715:P723)</f>
        <v>0</v>
      </c>
      <c r="Q714" s="207"/>
      <c r="R714" s="208">
        <f>SUM(R715:R723)</f>
        <v>0.0048599999999999997</v>
      </c>
      <c r="S714" s="207"/>
      <c r="T714" s="209">
        <f>SUM(T715:T723)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10" t="s">
        <v>151</v>
      </c>
      <c r="AT714" s="211" t="s">
        <v>72</v>
      </c>
      <c r="AU714" s="211" t="s">
        <v>81</v>
      </c>
      <c r="AY714" s="210" t="s">
        <v>143</v>
      </c>
      <c r="BK714" s="212">
        <f>SUM(BK715:BK723)</f>
        <v>0</v>
      </c>
    </row>
    <row r="715" s="2" customFormat="1" ht="24.15" customHeight="1">
      <c r="A715" s="38"/>
      <c r="B715" s="39"/>
      <c r="C715" s="215" t="s">
        <v>957</v>
      </c>
      <c r="D715" s="215" t="s">
        <v>146</v>
      </c>
      <c r="E715" s="216" t="s">
        <v>958</v>
      </c>
      <c r="F715" s="217" t="s">
        <v>959</v>
      </c>
      <c r="G715" s="218" t="s">
        <v>149</v>
      </c>
      <c r="H715" s="219">
        <v>5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0.00013999999999999999</v>
      </c>
      <c r="R715" s="225">
        <f>Q715*H715</f>
        <v>0.00069999999999999988</v>
      </c>
      <c r="S715" s="225">
        <v>0</v>
      </c>
      <c r="T715" s="226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279</v>
      </c>
      <c r="AT715" s="227" t="s">
        <v>146</v>
      </c>
      <c r="AU715" s="227" t="s">
        <v>151</v>
      </c>
      <c r="AY715" s="17" t="s">
        <v>143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151</v>
      </c>
      <c r="BK715" s="228">
        <f>ROUND(I715*H715,2)</f>
        <v>0</v>
      </c>
      <c r="BL715" s="17" t="s">
        <v>279</v>
      </c>
      <c r="BM715" s="227" t="s">
        <v>960</v>
      </c>
    </row>
    <row r="716" s="2" customFormat="1" ht="24.15" customHeight="1">
      <c r="A716" s="38"/>
      <c r="B716" s="39"/>
      <c r="C716" s="215" t="s">
        <v>961</v>
      </c>
      <c r="D716" s="215" t="s">
        <v>146</v>
      </c>
      <c r="E716" s="216" t="s">
        <v>962</v>
      </c>
      <c r="F716" s="217" t="s">
        <v>963</v>
      </c>
      <c r="G716" s="218" t="s">
        <v>149</v>
      </c>
      <c r="H716" s="219">
        <v>4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0.00085999999999999998</v>
      </c>
      <c r="R716" s="225">
        <f>Q716*H716</f>
        <v>0.0034399999999999999</v>
      </c>
      <c r="S716" s="225">
        <v>0</v>
      </c>
      <c r="T716" s="22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279</v>
      </c>
      <c r="AT716" s="227" t="s">
        <v>146</v>
      </c>
      <c r="AU716" s="227" t="s">
        <v>151</v>
      </c>
      <c r="AY716" s="17" t="s">
        <v>143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151</v>
      </c>
      <c r="BK716" s="228">
        <f>ROUND(I716*H716,2)</f>
        <v>0</v>
      </c>
      <c r="BL716" s="17" t="s">
        <v>279</v>
      </c>
      <c r="BM716" s="227" t="s">
        <v>964</v>
      </c>
    </row>
    <row r="717" s="2" customFormat="1" ht="24.15" customHeight="1">
      <c r="A717" s="38"/>
      <c r="B717" s="39"/>
      <c r="C717" s="215" t="s">
        <v>965</v>
      </c>
      <c r="D717" s="215" t="s">
        <v>146</v>
      </c>
      <c r="E717" s="216" t="s">
        <v>966</v>
      </c>
      <c r="F717" s="217" t="s">
        <v>967</v>
      </c>
      <c r="G717" s="218" t="s">
        <v>149</v>
      </c>
      <c r="H717" s="219">
        <v>1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0.00038999999999999999</v>
      </c>
      <c r="R717" s="225">
        <f>Q717*H717</f>
        <v>0.00038999999999999999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279</v>
      </c>
      <c r="AT717" s="227" t="s">
        <v>146</v>
      </c>
      <c r="AU717" s="227" t="s">
        <v>151</v>
      </c>
      <c r="AY717" s="17" t="s">
        <v>143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151</v>
      </c>
      <c r="BK717" s="228">
        <f>ROUND(I717*H717,2)</f>
        <v>0</v>
      </c>
      <c r="BL717" s="17" t="s">
        <v>279</v>
      </c>
      <c r="BM717" s="227" t="s">
        <v>968</v>
      </c>
    </row>
    <row r="718" s="13" customFormat="1">
      <c r="A718" s="13"/>
      <c r="B718" s="229"/>
      <c r="C718" s="230"/>
      <c r="D718" s="231" t="s">
        <v>153</v>
      </c>
      <c r="E718" s="232" t="s">
        <v>1</v>
      </c>
      <c r="F718" s="233" t="s">
        <v>211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153</v>
      </c>
      <c r="AU718" s="239" t="s">
        <v>151</v>
      </c>
      <c r="AV718" s="13" t="s">
        <v>81</v>
      </c>
      <c r="AW718" s="13" t="s">
        <v>30</v>
      </c>
      <c r="AX718" s="13" t="s">
        <v>73</v>
      </c>
      <c r="AY718" s="239" t="s">
        <v>143</v>
      </c>
    </row>
    <row r="719" s="14" customFormat="1">
      <c r="A719" s="14"/>
      <c r="B719" s="240"/>
      <c r="C719" s="241"/>
      <c r="D719" s="231" t="s">
        <v>153</v>
      </c>
      <c r="E719" s="242" t="s">
        <v>1</v>
      </c>
      <c r="F719" s="243" t="s">
        <v>81</v>
      </c>
      <c r="G719" s="241"/>
      <c r="H719" s="244">
        <v>1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153</v>
      </c>
      <c r="AU719" s="250" t="s">
        <v>151</v>
      </c>
      <c r="AV719" s="14" t="s">
        <v>151</v>
      </c>
      <c r="AW719" s="14" t="s">
        <v>30</v>
      </c>
      <c r="AX719" s="14" t="s">
        <v>81</v>
      </c>
      <c r="AY719" s="250" t="s">
        <v>143</v>
      </c>
    </row>
    <row r="720" s="2" customFormat="1" ht="24.15" customHeight="1">
      <c r="A720" s="38"/>
      <c r="B720" s="39"/>
      <c r="C720" s="215" t="s">
        <v>969</v>
      </c>
      <c r="D720" s="215" t="s">
        <v>146</v>
      </c>
      <c r="E720" s="216" t="s">
        <v>970</v>
      </c>
      <c r="F720" s="217" t="s">
        <v>971</v>
      </c>
      <c r="G720" s="218" t="s">
        <v>149</v>
      </c>
      <c r="H720" s="219">
        <v>1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0.00033</v>
      </c>
      <c r="R720" s="225">
        <f>Q720*H720</f>
        <v>0.00033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279</v>
      </c>
      <c r="AT720" s="227" t="s">
        <v>146</v>
      </c>
      <c r="AU720" s="227" t="s">
        <v>151</v>
      </c>
      <c r="AY720" s="17" t="s">
        <v>143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151</v>
      </c>
      <c r="BK720" s="228">
        <f>ROUND(I720*H720,2)</f>
        <v>0</v>
      </c>
      <c r="BL720" s="17" t="s">
        <v>279</v>
      </c>
      <c r="BM720" s="227" t="s">
        <v>972</v>
      </c>
    </row>
    <row r="721" s="2" customFormat="1" ht="24.15" customHeight="1">
      <c r="A721" s="38"/>
      <c r="B721" s="39"/>
      <c r="C721" s="215" t="s">
        <v>973</v>
      </c>
      <c r="D721" s="215" t="s">
        <v>146</v>
      </c>
      <c r="E721" s="216" t="s">
        <v>974</v>
      </c>
      <c r="F721" s="217" t="s">
        <v>975</v>
      </c>
      <c r="G721" s="218" t="s">
        <v>166</v>
      </c>
      <c r="H721" s="219">
        <v>0.0050000000000000001</v>
      </c>
      <c r="I721" s="220"/>
      <c r="J721" s="221">
        <f>ROUND(I721*H721,2)</f>
        <v>0</v>
      </c>
      <c r="K721" s="222"/>
      <c r="L721" s="44"/>
      <c r="M721" s="223" t="s">
        <v>1</v>
      </c>
      <c r="N721" s="224" t="s">
        <v>39</v>
      </c>
      <c r="O721" s="91"/>
      <c r="P721" s="225">
        <f>O721*H721</f>
        <v>0</v>
      </c>
      <c r="Q721" s="225">
        <v>0</v>
      </c>
      <c r="R721" s="225">
        <f>Q721*H721</f>
        <v>0</v>
      </c>
      <c r="S721" s="225">
        <v>0</v>
      </c>
      <c r="T721" s="226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7" t="s">
        <v>279</v>
      </c>
      <c r="AT721" s="227" t="s">
        <v>146</v>
      </c>
      <c r="AU721" s="227" t="s">
        <v>151</v>
      </c>
      <c r="AY721" s="17" t="s">
        <v>143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7" t="s">
        <v>151</v>
      </c>
      <c r="BK721" s="228">
        <f>ROUND(I721*H721,2)</f>
        <v>0</v>
      </c>
      <c r="BL721" s="17" t="s">
        <v>279</v>
      </c>
      <c r="BM721" s="227" t="s">
        <v>976</v>
      </c>
    </row>
    <row r="722" s="2" customFormat="1" ht="24.15" customHeight="1">
      <c r="A722" s="38"/>
      <c r="B722" s="39"/>
      <c r="C722" s="215" t="s">
        <v>977</v>
      </c>
      <c r="D722" s="215" t="s">
        <v>146</v>
      </c>
      <c r="E722" s="216" t="s">
        <v>978</v>
      </c>
      <c r="F722" s="217" t="s">
        <v>979</v>
      </c>
      <c r="G722" s="218" t="s">
        <v>166</v>
      </c>
      <c r="H722" s="219">
        <v>0.0050000000000000001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279</v>
      </c>
      <c r="AT722" s="227" t="s">
        <v>146</v>
      </c>
      <c r="AU722" s="227" t="s">
        <v>151</v>
      </c>
      <c r="AY722" s="17" t="s">
        <v>143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151</v>
      </c>
      <c r="BK722" s="228">
        <f>ROUND(I722*H722,2)</f>
        <v>0</v>
      </c>
      <c r="BL722" s="17" t="s">
        <v>279</v>
      </c>
      <c r="BM722" s="227" t="s">
        <v>980</v>
      </c>
    </row>
    <row r="723" s="2" customFormat="1" ht="24.15" customHeight="1">
      <c r="A723" s="38"/>
      <c r="B723" s="39"/>
      <c r="C723" s="215" t="s">
        <v>981</v>
      </c>
      <c r="D723" s="215" t="s">
        <v>146</v>
      </c>
      <c r="E723" s="216" t="s">
        <v>982</v>
      </c>
      <c r="F723" s="217" t="s">
        <v>983</v>
      </c>
      <c r="G723" s="218" t="s">
        <v>166</v>
      </c>
      <c r="H723" s="219">
        <v>0.0050000000000000001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279</v>
      </c>
      <c r="AT723" s="227" t="s">
        <v>146</v>
      </c>
      <c r="AU723" s="227" t="s">
        <v>151</v>
      </c>
      <c r="AY723" s="17" t="s">
        <v>143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151</v>
      </c>
      <c r="BK723" s="228">
        <f>ROUND(I723*H723,2)</f>
        <v>0</v>
      </c>
      <c r="BL723" s="17" t="s">
        <v>279</v>
      </c>
      <c r="BM723" s="227" t="s">
        <v>984</v>
      </c>
    </row>
    <row r="724" s="12" customFormat="1" ht="22.8" customHeight="1">
      <c r="A724" s="12"/>
      <c r="B724" s="199"/>
      <c r="C724" s="200"/>
      <c r="D724" s="201" t="s">
        <v>72</v>
      </c>
      <c r="E724" s="213" t="s">
        <v>985</v>
      </c>
      <c r="F724" s="213" t="s">
        <v>986</v>
      </c>
      <c r="G724" s="200"/>
      <c r="H724" s="200"/>
      <c r="I724" s="203"/>
      <c r="J724" s="214">
        <f>BK724</f>
        <v>0</v>
      </c>
      <c r="K724" s="200"/>
      <c r="L724" s="205"/>
      <c r="M724" s="206"/>
      <c r="N724" s="207"/>
      <c r="O724" s="207"/>
      <c r="P724" s="208">
        <f>SUM(P725:P745)</f>
        <v>0</v>
      </c>
      <c r="Q724" s="207"/>
      <c r="R724" s="208">
        <f>SUM(R725:R745)</f>
        <v>0.16558000000000001</v>
      </c>
      <c r="S724" s="207"/>
      <c r="T724" s="209">
        <f>SUM(T725:T745)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10" t="s">
        <v>151</v>
      </c>
      <c r="AT724" s="211" t="s">
        <v>72</v>
      </c>
      <c r="AU724" s="211" t="s">
        <v>81</v>
      </c>
      <c r="AY724" s="210" t="s">
        <v>143</v>
      </c>
      <c r="BK724" s="212">
        <f>SUM(BK725:BK745)</f>
        <v>0</v>
      </c>
    </row>
    <row r="725" s="2" customFormat="1" ht="24.15" customHeight="1">
      <c r="A725" s="38"/>
      <c r="B725" s="39"/>
      <c r="C725" s="215" t="s">
        <v>987</v>
      </c>
      <c r="D725" s="215" t="s">
        <v>146</v>
      </c>
      <c r="E725" s="216" t="s">
        <v>988</v>
      </c>
      <c r="F725" s="217" t="s">
        <v>989</v>
      </c>
      <c r="G725" s="218" t="s">
        <v>149</v>
      </c>
      <c r="H725" s="219">
        <v>5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279</v>
      </c>
      <c r="AT725" s="227" t="s">
        <v>146</v>
      </c>
      <c r="AU725" s="227" t="s">
        <v>151</v>
      </c>
      <c r="AY725" s="17" t="s">
        <v>143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151</v>
      </c>
      <c r="BK725" s="228">
        <f>ROUND(I725*H725,2)</f>
        <v>0</v>
      </c>
      <c r="BL725" s="17" t="s">
        <v>279</v>
      </c>
      <c r="BM725" s="227" t="s">
        <v>990</v>
      </c>
    </row>
    <row r="726" s="2" customFormat="1" ht="37.8" customHeight="1">
      <c r="A726" s="38"/>
      <c r="B726" s="39"/>
      <c r="C726" s="215" t="s">
        <v>991</v>
      </c>
      <c r="D726" s="215" t="s">
        <v>146</v>
      </c>
      <c r="E726" s="216" t="s">
        <v>992</v>
      </c>
      <c r="F726" s="217" t="s">
        <v>993</v>
      </c>
      <c r="G726" s="218" t="s">
        <v>149</v>
      </c>
      <c r="H726" s="219">
        <v>3</v>
      </c>
      <c r="I726" s="220"/>
      <c r="J726" s="221">
        <f>ROUND(I726*H726,2)</f>
        <v>0</v>
      </c>
      <c r="K726" s="222"/>
      <c r="L726" s="44"/>
      <c r="M726" s="223" t="s">
        <v>1</v>
      </c>
      <c r="N726" s="224" t="s">
        <v>39</v>
      </c>
      <c r="O726" s="91"/>
      <c r="P726" s="225">
        <f>O726*H726</f>
        <v>0</v>
      </c>
      <c r="Q726" s="225">
        <v>0.0332</v>
      </c>
      <c r="R726" s="225">
        <f>Q726*H726</f>
        <v>0.099599999999999994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279</v>
      </c>
      <c r="AT726" s="227" t="s">
        <v>146</v>
      </c>
      <c r="AU726" s="227" t="s">
        <v>151</v>
      </c>
      <c r="AY726" s="17" t="s">
        <v>143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151</v>
      </c>
      <c r="BK726" s="228">
        <f>ROUND(I726*H726,2)</f>
        <v>0</v>
      </c>
      <c r="BL726" s="17" t="s">
        <v>279</v>
      </c>
      <c r="BM726" s="227" t="s">
        <v>994</v>
      </c>
    </row>
    <row r="727" s="13" customFormat="1">
      <c r="A727" s="13"/>
      <c r="B727" s="229"/>
      <c r="C727" s="230"/>
      <c r="D727" s="231" t="s">
        <v>153</v>
      </c>
      <c r="E727" s="232" t="s">
        <v>1</v>
      </c>
      <c r="F727" s="233" t="s">
        <v>995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153</v>
      </c>
      <c r="AU727" s="239" t="s">
        <v>151</v>
      </c>
      <c r="AV727" s="13" t="s">
        <v>81</v>
      </c>
      <c r="AW727" s="13" t="s">
        <v>30</v>
      </c>
      <c r="AX727" s="13" t="s">
        <v>73</v>
      </c>
      <c r="AY727" s="239" t="s">
        <v>143</v>
      </c>
    </row>
    <row r="728" s="14" customFormat="1">
      <c r="A728" s="14"/>
      <c r="B728" s="240"/>
      <c r="C728" s="241"/>
      <c r="D728" s="231" t="s">
        <v>153</v>
      </c>
      <c r="E728" s="242" t="s">
        <v>1</v>
      </c>
      <c r="F728" s="243" t="s">
        <v>996</v>
      </c>
      <c r="G728" s="241"/>
      <c r="H728" s="244">
        <v>3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153</v>
      </c>
      <c r="AU728" s="250" t="s">
        <v>151</v>
      </c>
      <c r="AV728" s="14" t="s">
        <v>151</v>
      </c>
      <c r="AW728" s="14" t="s">
        <v>30</v>
      </c>
      <c r="AX728" s="14" t="s">
        <v>81</v>
      </c>
      <c r="AY728" s="250" t="s">
        <v>143</v>
      </c>
    </row>
    <row r="729" s="2" customFormat="1" ht="37.8" customHeight="1">
      <c r="A729" s="38"/>
      <c r="B729" s="39"/>
      <c r="C729" s="215" t="s">
        <v>997</v>
      </c>
      <c r="D729" s="215" t="s">
        <v>146</v>
      </c>
      <c r="E729" s="216" t="s">
        <v>998</v>
      </c>
      <c r="F729" s="217" t="s">
        <v>999</v>
      </c>
      <c r="G729" s="218" t="s">
        <v>149</v>
      </c>
      <c r="H729" s="219">
        <v>1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0.042380000000000001</v>
      </c>
      <c r="R729" s="225">
        <f>Q729*H729</f>
        <v>0.042380000000000001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279</v>
      </c>
      <c r="AT729" s="227" t="s">
        <v>146</v>
      </c>
      <c r="AU729" s="227" t="s">
        <v>151</v>
      </c>
      <c r="AY729" s="17" t="s">
        <v>143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151</v>
      </c>
      <c r="BK729" s="228">
        <f>ROUND(I729*H729,2)</f>
        <v>0</v>
      </c>
      <c r="BL729" s="17" t="s">
        <v>279</v>
      </c>
      <c r="BM729" s="227" t="s">
        <v>1000</v>
      </c>
    </row>
    <row r="730" s="13" customFormat="1">
      <c r="A730" s="13"/>
      <c r="B730" s="229"/>
      <c r="C730" s="230"/>
      <c r="D730" s="231" t="s">
        <v>153</v>
      </c>
      <c r="E730" s="232" t="s">
        <v>1</v>
      </c>
      <c r="F730" s="233" t="s">
        <v>215</v>
      </c>
      <c r="G730" s="230"/>
      <c r="H730" s="232" t="s">
        <v>1</v>
      </c>
      <c r="I730" s="234"/>
      <c r="J730" s="230"/>
      <c r="K730" s="230"/>
      <c r="L730" s="235"/>
      <c r="M730" s="236"/>
      <c r="N730" s="237"/>
      <c r="O730" s="237"/>
      <c r="P730" s="237"/>
      <c r="Q730" s="237"/>
      <c r="R730" s="237"/>
      <c r="S730" s="237"/>
      <c r="T730" s="23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9" t="s">
        <v>153</v>
      </c>
      <c r="AU730" s="239" t="s">
        <v>151</v>
      </c>
      <c r="AV730" s="13" t="s">
        <v>81</v>
      </c>
      <c r="AW730" s="13" t="s">
        <v>30</v>
      </c>
      <c r="AX730" s="13" t="s">
        <v>73</v>
      </c>
      <c r="AY730" s="239" t="s">
        <v>143</v>
      </c>
    </row>
    <row r="731" s="14" customFormat="1">
      <c r="A731" s="14"/>
      <c r="B731" s="240"/>
      <c r="C731" s="241"/>
      <c r="D731" s="231" t="s">
        <v>153</v>
      </c>
      <c r="E731" s="242" t="s">
        <v>1</v>
      </c>
      <c r="F731" s="243" t="s">
        <v>81</v>
      </c>
      <c r="G731" s="241"/>
      <c r="H731" s="244">
        <v>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153</v>
      </c>
      <c r="AU731" s="250" t="s">
        <v>151</v>
      </c>
      <c r="AV731" s="14" t="s">
        <v>151</v>
      </c>
      <c r="AW731" s="14" t="s">
        <v>30</v>
      </c>
      <c r="AX731" s="14" t="s">
        <v>81</v>
      </c>
      <c r="AY731" s="250" t="s">
        <v>143</v>
      </c>
    </row>
    <row r="732" s="2" customFormat="1" ht="24.15" customHeight="1">
      <c r="A732" s="38"/>
      <c r="B732" s="39"/>
      <c r="C732" s="215" t="s">
        <v>1001</v>
      </c>
      <c r="D732" s="215" t="s">
        <v>146</v>
      </c>
      <c r="E732" s="216" t="s">
        <v>1002</v>
      </c>
      <c r="F732" s="217" t="s">
        <v>1003</v>
      </c>
      <c r="G732" s="218" t="s">
        <v>149</v>
      </c>
      <c r="H732" s="219">
        <v>1</v>
      </c>
      <c r="I732" s="220"/>
      <c r="J732" s="221">
        <f>ROUND(I732*H732,2)</f>
        <v>0</v>
      </c>
      <c r="K732" s="222"/>
      <c r="L732" s="44"/>
      <c r="M732" s="223" t="s">
        <v>1</v>
      </c>
      <c r="N732" s="224" t="s">
        <v>39</v>
      </c>
      <c r="O732" s="91"/>
      <c r="P732" s="225">
        <f>O732*H732</f>
        <v>0</v>
      </c>
      <c r="Q732" s="225">
        <v>0</v>
      </c>
      <c r="R732" s="225">
        <f>Q732*H732</f>
        <v>0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279</v>
      </c>
      <c r="AT732" s="227" t="s">
        <v>146</v>
      </c>
      <c r="AU732" s="227" t="s">
        <v>151</v>
      </c>
      <c r="AY732" s="17" t="s">
        <v>143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151</v>
      </c>
      <c r="BK732" s="228">
        <f>ROUND(I732*H732,2)</f>
        <v>0</v>
      </c>
      <c r="BL732" s="17" t="s">
        <v>279</v>
      </c>
      <c r="BM732" s="227" t="s">
        <v>1004</v>
      </c>
    </row>
    <row r="733" s="13" customFormat="1">
      <c r="A733" s="13"/>
      <c r="B733" s="229"/>
      <c r="C733" s="230"/>
      <c r="D733" s="231" t="s">
        <v>153</v>
      </c>
      <c r="E733" s="232" t="s">
        <v>1</v>
      </c>
      <c r="F733" s="233" t="s">
        <v>211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153</v>
      </c>
      <c r="AU733" s="239" t="s">
        <v>151</v>
      </c>
      <c r="AV733" s="13" t="s">
        <v>81</v>
      </c>
      <c r="AW733" s="13" t="s">
        <v>30</v>
      </c>
      <c r="AX733" s="13" t="s">
        <v>73</v>
      </c>
      <c r="AY733" s="239" t="s">
        <v>143</v>
      </c>
    </row>
    <row r="734" s="14" customFormat="1">
      <c r="A734" s="14"/>
      <c r="B734" s="240"/>
      <c r="C734" s="241"/>
      <c r="D734" s="231" t="s">
        <v>153</v>
      </c>
      <c r="E734" s="242" t="s">
        <v>1</v>
      </c>
      <c r="F734" s="243" t="s">
        <v>81</v>
      </c>
      <c r="G734" s="241"/>
      <c r="H734" s="244">
        <v>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153</v>
      </c>
      <c r="AU734" s="250" t="s">
        <v>151</v>
      </c>
      <c r="AV734" s="14" t="s">
        <v>151</v>
      </c>
      <c r="AW734" s="14" t="s">
        <v>30</v>
      </c>
      <c r="AX734" s="14" t="s">
        <v>81</v>
      </c>
      <c r="AY734" s="250" t="s">
        <v>143</v>
      </c>
    </row>
    <row r="735" s="2" customFormat="1" ht="16.5" customHeight="1">
      <c r="A735" s="38"/>
      <c r="B735" s="39"/>
      <c r="C735" s="262" t="s">
        <v>1005</v>
      </c>
      <c r="D735" s="262" t="s">
        <v>170</v>
      </c>
      <c r="E735" s="263" t="s">
        <v>1006</v>
      </c>
      <c r="F735" s="264" t="s">
        <v>1007</v>
      </c>
      <c r="G735" s="265" t="s">
        <v>149</v>
      </c>
      <c r="H735" s="266">
        <v>1</v>
      </c>
      <c r="I735" s="267"/>
      <c r="J735" s="268">
        <f>ROUND(I735*H735,2)</f>
        <v>0</v>
      </c>
      <c r="K735" s="269"/>
      <c r="L735" s="270"/>
      <c r="M735" s="271" t="s">
        <v>1</v>
      </c>
      <c r="N735" s="272" t="s">
        <v>39</v>
      </c>
      <c r="O735" s="91"/>
      <c r="P735" s="225">
        <f>O735*H735</f>
        <v>0</v>
      </c>
      <c r="Q735" s="225">
        <v>0.023</v>
      </c>
      <c r="R735" s="225">
        <f>Q735*H735</f>
        <v>0.023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353</v>
      </c>
      <c r="AT735" s="227" t="s">
        <v>170</v>
      </c>
      <c r="AU735" s="227" t="s">
        <v>151</v>
      </c>
      <c r="AY735" s="17" t="s">
        <v>143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151</v>
      </c>
      <c r="BK735" s="228">
        <f>ROUND(I735*H735,2)</f>
        <v>0</v>
      </c>
      <c r="BL735" s="17" t="s">
        <v>279</v>
      </c>
      <c r="BM735" s="227" t="s">
        <v>1008</v>
      </c>
    </row>
    <row r="736" s="2" customFormat="1" ht="16.5" customHeight="1">
      <c r="A736" s="38"/>
      <c r="B736" s="39"/>
      <c r="C736" s="215" t="s">
        <v>1009</v>
      </c>
      <c r="D736" s="215" t="s">
        <v>146</v>
      </c>
      <c r="E736" s="216" t="s">
        <v>1010</v>
      </c>
      <c r="F736" s="217" t="s">
        <v>1011</v>
      </c>
      <c r="G736" s="218" t="s">
        <v>185</v>
      </c>
      <c r="H736" s="219">
        <v>6.3719999999999999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</v>
      </c>
      <c r="R736" s="225">
        <f>Q736*H736</f>
        <v>0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279</v>
      </c>
      <c r="AT736" s="227" t="s">
        <v>146</v>
      </c>
      <c r="AU736" s="227" t="s">
        <v>151</v>
      </c>
      <c r="AY736" s="17" t="s">
        <v>143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151</v>
      </c>
      <c r="BK736" s="228">
        <f>ROUND(I736*H736,2)</f>
        <v>0</v>
      </c>
      <c r="BL736" s="17" t="s">
        <v>279</v>
      </c>
      <c r="BM736" s="227" t="s">
        <v>1012</v>
      </c>
    </row>
    <row r="737" s="14" customFormat="1">
      <c r="A737" s="14"/>
      <c r="B737" s="240"/>
      <c r="C737" s="241"/>
      <c r="D737" s="231" t="s">
        <v>153</v>
      </c>
      <c r="E737" s="242" t="s">
        <v>1</v>
      </c>
      <c r="F737" s="243" t="s">
        <v>1013</v>
      </c>
      <c r="G737" s="241"/>
      <c r="H737" s="244">
        <v>3.96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153</v>
      </c>
      <c r="AU737" s="250" t="s">
        <v>151</v>
      </c>
      <c r="AV737" s="14" t="s">
        <v>151</v>
      </c>
      <c r="AW737" s="14" t="s">
        <v>30</v>
      </c>
      <c r="AX737" s="14" t="s">
        <v>73</v>
      </c>
      <c r="AY737" s="250" t="s">
        <v>143</v>
      </c>
    </row>
    <row r="738" s="14" customFormat="1">
      <c r="A738" s="14"/>
      <c r="B738" s="240"/>
      <c r="C738" s="241"/>
      <c r="D738" s="231" t="s">
        <v>153</v>
      </c>
      <c r="E738" s="242" t="s">
        <v>1</v>
      </c>
      <c r="F738" s="243" t="s">
        <v>1014</v>
      </c>
      <c r="G738" s="241"/>
      <c r="H738" s="244">
        <v>1.6799999999999999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153</v>
      </c>
      <c r="AU738" s="250" t="s">
        <v>151</v>
      </c>
      <c r="AV738" s="14" t="s">
        <v>151</v>
      </c>
      <c r="AW738" s="14" t="s">
        <v>30</v>
      </c>
      <c r="AX738" s="14" t="s">
        <v>73</v>
      </c>
      <c r="AY738" s="250" t="s">
        <v>143</v>
      </c>
    </row>
    <row r="739" s="14" customFormat="1">
      <c r="A739" s="14"/>
      <c r="B739" s="240"/>
      <c r="C739" s="241"/>
      <c r="D739" s="231" t="s">
        <v>153</v>
      </c>
      <c r="E739" s="242" t="s">
        <v>1</v>
      </c>
      <c r="F739" s="243" t="s">
        <v>1015</v>
      </c>
      <c r="G739" s="241"/>
      <c r="H739" s="244">
        <v>0.73199999999999998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153</v>
      </c>
      <c r="AU739" s="250" t="s">
        <v>151</v>
      </c>
      <c r="AV739" s="14" t="s">
        <v>151</v>
      </c>
      <c r="AW739" s="14" t="s">
        <v>30</v>
      </c>
      <c r="AX739" s="14" t="s">
        <v>73</v>
      </c>
      <c r="AY739" s="250" t="s">
        <v>143</v>
      </c>
    </row>
    <row r="740" s="15" customFormat="1">
      <c r="A740" s="15"/>
      <c r="B740" s="251"/>
      <c r="C740" s="252"/>
      <c r="D740" s="231" t="s">
        <v>153</v>
      </c>
      <c r="E740" s="253" t="s">
        <v>1</v>
      </c>
      <c r="F740" s="254" t="s">
        <v>163</v>
      </c>
      <c r="G740" s="252"/>
      <c r="H740" s="255">
        <v>6.3719999999999999</v>
      </c>
      <c r="I740" s="256"/>
      <c r="J740" s="252"/>
      <c r="K740" s="252"/>
      <c r="L740" s="257"/>
      <c r="M740" s="258"/>
      <c r="N740" s="259"/>
      <c r="O740" s="259"/>
      <c r="P740" s="259"/>
      <c r="Q740" s="259"/>
      <c r="R740" s="259"/>
      <c r="S740" s="259"/>
      <c r="T740" s="260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1" t="s">
        <v>153</v>
      </c>
      <c r="AU740" s="261" t="s">
        <v>151</v>
      </c>
      <c r="AV740" s="15" t="s">
        <v>150</v>
      </c>
      <c r="AW740" s="15" t="s">
        <v>30</v>
      </c>
      <c r="AX740" s="15" t="s">
        <v>81</v>
      </c>
      <c r="AY740" s="261" t="s">
        <v>143</v>
      </c>
    </row>
    <row r="741" s="2" customFormat="1" ht="24.15" customHeight="1">
      <c r="A741" s="38"/>
      <c r="B741" s="39"/>
      <c r="C741" s="215" t="s">
        <v>1016</v>
      </c>
      <c r="D741" s="215" t="s">
        <v>146</v>
      </c>
      <c r="E741" s="216" t="s">
        <v>1017</v>
      </c>
      <c r="F741" s="217" t="s">
        <v>1018</v>
      </c>
      <c r="G741" s="218" t="s">
        <v>149</v>
      </c>
      <c r="H741" s="219">
        <v>1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</v>
      </c>
      <c r="R741" s="225">
        <f>Q741*H741</f>
        <v>0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279</v>
      </c>
      <c r="AT741" s="227" t="s">
        <v>146</v>
      </c>
      <c r="AU741" s="227" t="s">
        <v>151</v>
      </c>
      <c r="AY741" s="17" t="s">
        <v>143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151</v>
      </c>
      <c r="BK741" s="228">
        <f>ROUND(I741*H741,2)</f>
        <v>0</v>
      </c>
      <c r="BL741" s="17" t="s">
        <v>279</v>
      </c>
      <c r="BM741" s="227" t="s">
        <v>1019</v>
      </c>
    </row>
    <row r="742" s="2" customFormat="1" ht="16.5" customHeight="1">
      <c r="A742" s="38"/>
      <c r="B742" s="39"/>
      <c r="C742" s="262" t="s">
        <v>1020</v>
      </c>
      <c r="D742" s="262" t="s">
        <v>170</v>
      </c>
      <c r="E742" s="263" t="s">
        <v>1021</v>
      </c>
      <c r="F742" s="264" t="s">
        <v>1022</v>
      </c>
      <c r="G742" s="265" t="s">
        <v>149</v>
      </c>
      <c r="H742" s="266">
        <v>1</v>
      </c>
      <c r="I742" s="267"/>
      <c r="J742" s="268">
        <f>ROUND(I742*H742,2)</f>
        <v>0</v>
      </c>
      <c r="K742" s="269"/>
      <c r="L742" s="270"/>
      <c r="M742" s="271" t="s">
        <v>1</v>
      </c>
      <c r="N742" s="272" t="s">
        <v>39</v>
      </c>
      <c r="O742" s="91"/>
      <c r="P742" s="225">
        <f>O742*H742</f>
        <v>0</v>
      </c>
      <c r="Q742" s="225">
        <v>0.00059999999999999995</v>
      </c>
      <c r="R742" s="225">
        <f>Q742*H742</f>
        <v>0.00059999999999999995</v>
      </c>
      <c r="S742" s="225">
        <v>0</v>
      </c>
      <c r="T742" s="226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7" t="s">
        <v>353</v>
      </c>
      <c r="AT742" s="227" t="s">
        <v>170</v>
      </c>
      <c r="AU742" s="227" t="s">
        <v>151</v>
      </c>
      <c r="AY742" s="17" t="s">
        <v>143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17" t="s">
        <v>151</v>
      </c>
      <c r="BK742" s="228">
        <f>ROUND(I742*H742,2)</f>
        <v>0</v>
      </c>
      <c r="BL742" s="17" t="s">
        <v>279</v>
      </c>
      <c r="BM742" s="227" t="s">
        <v>1023</v>
      </c>
    </row>
    <row r="743" s="2" customFormat="1" ht="24.15" customHeight="1">
      <c r="A743" s="38"/>
      <c r="B743" s="39"/>
      <c r="C743" s="215" t="s">
        <v>1024</v>
      </c>
      <c r="D743" s="215" t="s">
        <v>146</v>
      </c>
      <c r="E743" s="216" t="s">
        <v>1025</v>
      </c>
      <c r="F743" s="217" t="s">
        <v>1026</v>
      </c>
      <c r="G743" s="218" t="s">
        <v>166</v>
      </c>
      <c r="H743" s="219">
        <v>0.16600000000000001</v>
      </c>
      <c r="I743" s="220"/>
      <c r="J743" s="221">
        <f>ROUND(I743*H743,2)</f>
        <v>0</v>
      </c>
      <c r="K743" s="222"/>
      <c r="L743" s="44"/>
      <c r="M743" s="223" t="s">
        <v>1</v>
      </c>
      <c r="N743" s="224" t="s">
        <v>39</v>
      </c>
      <c r="O743" s="91"/>
      <c r="P743" s="225">
        <f>O743*H743</f>
        <v>0</v>
      </c>
      <c r="Q743" s="225">
        <v>0</v>
      </c>
      <c r="R743" s="225">
        <f>Q743*H743</f>
        <v>0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279</v>
      </c>
      <c r="AT743" s="227" t="s">
        <v>146</v>
      </c>
      <c r="AU743" s="227" t="s">
        <v>151</v>
      </c>
      <c r="AY743" s="17" t="s">
        <v>143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151</v>
      </c>
      <c r="BK743" s="228">
        <f>ROUND(I743*H743,2)</f>
        <v>0</v>
      </c>
      <c r="BL743" s="17" t="s">
        <v>279</v>
      </c>
      <c r="BM743" s="227" t="s">
        <v>1027</v>
      </c>
    </row>
    <row r="744" s="2" customFormat="1" ht="24.15" customHeight="1">
      <c r="A744" s="38"/>
      <c r="B744" s="39"/>
      <c r="C744" s="215" t="s">
        <v>1028</v>
      </c>
      <c r="D744" s="215" t="s">
        <v>146</v>
      </c>
      <c r="E744" s="216" t="s">
        <v>1029</v>
      </c>
      <c r="F744" s="217" t="s">
        <v>1030</v>
      </c>
      <c r="G744" s="218" t="s">
        <v>166</v>
      </c>
      <c r="H744" s="219">
        <v>0.16600000000000001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279</v>
      </c>
      <c r="AT744" s="227" t="s">
        <v>146</v>
      </c>
      <c r="AU744" s="227" t="s">
        <v>151</v>
      </c>
      <c r="AY744" s="17" t="s">
        <v>143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151</v>
      </c>
      <c r="BK744" s="228">
        <f>ROUND(I744*H744,2)</f>
        <v>0</v>
      </c>
      <c r="BL744" s="17" t="s">
        <v>279</v>
      </c>
      <c r="BM744" s="227" t="s">
        <v>1031</v>
      </c>
    </row>
    <row r="745" s="2" customFormat="1" ht="24.15" customHeight="1">
      <c r="A745" s="38"/>
      <c r="B745" s="39"/>
      <c r="C745" s="215" t="s">
        <v>1032</v>
      </c>
      <c r="D745" s="215" t="s">
        <v>146</v>
      </c>
      <c r="E745" s="216" t="s">
        <v>1033</v>
      </c>
      <c r="F745" s="217" t="s">
        <v>1034</v>
      </c>
      <c r="G745" s="218" t="s">
        <v>166</v>
      </c>
      <c r="H745" s="219">
        <v>0.16600000000000001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279</v>
      </c>
      <c r="AT745" s="227" t="s">
        <v>146</v>
      </c>
      <c r="AU745" s="227" t="s">
        <v>151</v>
      </c>
      <c r="AY745" s="17" t="s">
        <v>143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151</v>
      </c>
      <c r="BK745" s="228">
        <f>ROUND(I745*H745,2)</f>
        <v>0</v>
      </c>
      <c r="BL745" s="17" t="s">
        <v>279</v>
      </c>
      <c r="BM745" s="227" t="s">
        <v>1035</v>
      </c>
    </row>
    <row r="746" s="12" customFormat="1" ht="22.8" customHeight="1">
      <c r="A746" s="12"/>
      <c r="B746" s="199"/>
      <c r="C746" s="200"/>
      <c r="D746" s="201" t="s">
        <v>72</v>
      </c>
      <c r="E746" s="213" t="s">
        <v>1036</v>
      </c>
      <c r="F746" s="213" t="s">
        <v>1037</v>
      </c>
      <c r="G746" s="200"/>
      <c r="H746" s="200"/>
      <c r="I746" s="203"/>
      <c r="J746" s="214">
        <f>BK746</f>
        <v>0</v>
      </c>
      <c r="K746" s="200"/>
      <c r="L746" s="205"/>
      <c r="M746" s="206"/>
      <c r="N746" s="207"/>
      <c r="O746" s="207"/>
      <c r="P746" s="208">
        <f>SUM(P747:P1069)</f>
        <v>0</v>
      </c>
      <c r="Q746" s="207"/>
      <c r="R746" s="208">
        <f>SUM(R747:R1069)</f>
        <v>0.042497</v>
      </c>
      <c r="S746" s="207"/>
      <c r="T746" s="209">
        <f>SUM(T747:T1069)</f>
        <v>0.030499999999999996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210" t="s">
        <v>151</v>
      </c>
      <c r="AT746" s="211" t="s">
        <v>72</v>
      </c>
      <c r="AU746" s="211" t="s">
        <v>81</v>
      </c>
      <c r="AY746" s="210" t="s">
        <v>143</v>
      </c>
      <c r="BK746" s="212">
        <f>SUM(BK747:BK1069)</f>
        <v>0</v>
      </c>
    </row>
    <row r="747" s="2" customFormat="1" ht="16.5" customHeight="1">
      <c r="A747" s="38"/>
      <c r="B747" s="39"/>
      <c r="C747" s="215" t="s">
        <v>1038</v>
      </c>
      <c r="D747" s="215" t="s">
        <v>146</v>
      </c>
      <c r="E747" s="216" t="s">
        <v>1039</v>
      </c>
      <c r="F747" s="217" t="s">
        <v>1040</v>
      </c>
      <c r="G747" s="218" t="s">
        <v>762</v>
      </c>
      <c r="H747" s="219">
        <v>1</v>
      </c>
      <c r="I747" s="220"/>
      <c r="J747" s="221">
        <f>ROUND(I747*H747,2)</f>
        <v>0</v>
      </c>
      <c r="K747" s="222"/>
      <c r="L747" s="44"/>
      <c r="M747" s="223" t="s">
        <v>1</v>
      </c>
      <c r="N747" s="224" t="s">
        <v>39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279</v>
      </c>
      <c r="AT747" s="227" t="s">
        <v>146</v>
      </c>
      <c r="AU747" s="227" t="s">
        <v>151</v>
      </c>
      <c r="AY747" s="17" t="s">
        <v>143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151</v>
      </c>
      <c r="BK747" s="228">
        <f>ROUND(I747*H747,2)</f>
        <v>0</v>
      </c>
      <c r="BL747" s="17" t="s">
        <v>279</v>
      </c>
      <c r="BM747" s="227" t="s">
        <v>1041</v>
      </c>
    </row>
    <row r="748" s="2" customFormat="1" ht="16.5" customHeight="1">
      <c r="A748" s="38"/>
      <c r="B748" s="39"/>
      <c r="C748" s="215" t="s">
        <v>1042</v>
      </c>
      <c r="D748" s="215" t="s">
        <v>146</v>
      </c>
      <c r="E748" s="216" t="s">
        <v>1043</v>
      </c>
      <c r="F748" s="217" t="s">
        <v>1044</v>
      </c>
      <c r="G748" s="218" t="s">
        <v>762</v>
      </c>
      <c r="H748" s="219">
        <v>1</v>
      </c>
      <c r="I748" s="220"/>
      <c r="J748" s="221">
        <f>ROUND(I748*H748,2)</f>
        <v>0</v>
      </c>
      <c r="K748" s="222"/>
      <c r="L748" s="44"/>
      <c r="M748" s="223" t="s">
        <v>1</v>
      </c>
      <c r="N748" s="224" t="s">
        <v>39</v>
      </c>
      <c r="O748" s="91"/>
      <c r="P748" s="225">
        <f>O748*H748</f>
        <v>0</v>
      </c>
      <c r="Q748" s="225">
        <v>0</v>
      </c>
      <c r="R748" s="225">
        <f>Q748*H748</f>
        <v>0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279</v>
      </c>
      <c r="AT748" s="227" t="s">
        <v>146</v>
      </c>
      <c r="AU748" s="227" t="s">
        <v>151</v>
      </c>
      <c r="AY748" s="17" t="s">
        <v>143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151</v>
      </c>
      <c r="BK748" s="228">
        <f>ROUND(I748*H748,2)</f>
        <v>0</v>
      </c>
      <c r="BL748" s="17" t="s">
        <v>279</v>
      </c>
      <c r="BM748" s="227" t="s">
        <v>1045</v>
      </c>
    </row>
    <row r="749" s="2" customFormat="1" ht="33" customHeight="1">
      <c r="A749" s="38"/>
      <c r="B749" s="39"/>
      <c r="C749" s="215" t="s">
        <v>1046</v>
      </c>
      <c r="D749" s="215" t="s">
        <v>146</v>
      </c>
      <c r="E749" s="216" t="s">
        <v>1047</v>
      </c>
      <c r="F749" s="217" t="s">
        <v>1048</v>
      </c>
      <c r="G749" s="218" t="s">
        <v>192</v>
      </c>
      <c r="H749" s="219">
        <v>2</v>
      </c>
      <c r="I749" s="220"/>
      <c r="J749" s="221">
        <f>ROUND(I749*H749,2)</f>
        <v>0</v>
      </c>
      <c r="K749" s="222"/>
      <c r="L749" s="44"/>
      <c r="M749" s="223" t="s">
        <v>1</v>
      </c>
      <c r="N749" s="224" t="s">
        <v>39</v>
      </c>
      <c r="O749" s="91"/>
      <c r="P749" s="225">
        <f>O749*H749</f>
        <v>0</v>
      </c>
      <c r="Q749" s="225">
        <v>0</v>
      </c>
      <c r="R749" s="225">
        <f>Q749*H749</f>
        <v>0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279</v>
      </c>
      <c r="AT749" s="227" t="s">
        <v>146</v>
      </c>
      <c r="AU749" s="227" t="s">
        <v>151</v>
      </c>
      <c r="AY749" s="17" t="s">
        <v>143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151</v>
      </c>
      <c r="BK749" s="228">
        <f>ROUND(I749*H749,2)</f>
        <v>0</v>
      </c>
      <c r="BL749" s="17" t="s">
        <v>279</v>
      </c>
      <c r="BM749" s="227" t="s">
        <v>1049</v>
      </c>
    </row>
    <row r="750" s="13" customFormat="1">
      <c r="A750" s="13"/>
      <c r="B750" s="229"/>
      <c r="C750" s="230"/>
      <c r="D750" s="231" t="s">
        <v>153</v>
      </c>
      <c r="E750" s="232" t="s">
        <v>1</v>
      </c>
      <c r="F750" s="233" t="s">
        <v>1050</v>
      </c>
      <c r="G750" s="230"/>
      <c r="H750" s="232" t="s">
        <v>1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153</v>
      </c>
      <c r="AU750" s="239" t="s">
        <v>151</v>
      </c>
      <c r="AV750" s="13" t="s">
        <v>81</v>
      </c>
      <c r="AW750" s="13" t="s">
        <v>30</v>
      </c>
      <c r="AX750" s="13" t="s">
        <v>73</v>
      </c>
      <c r="AY750" s="239" t="s">
        <v>143</v>
      </c>
    </row>
    <row r="751" s="14" customFormat="1">
      <c r="A751" s="14"/>
      <c r="B751" s="240"/>
      <c r="C751" s="241"/>
      <c r="D751" s="231" t="s">
        <v>153</v>
      </c>
      <c r="E751" s="242" t="s">
        <v>1</v>
      </c>
      <c r="F751" s="243" t="s">
        <v>151</v>
      </c>
      <c r="G751" s="241"/>
      <c r="H751" s="244">
        <v>2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153</v>
      </c>
      <c r="AU751" s="250" t="s">
        <v>151</v>
      </c>
      <c r="AV751" s="14" t="s">
        <v>151</v>
      </c>
      <c r="AW751" s="14" t="s">
        <v>30</v>
      </c>
      <c r="AX751" s="14" t="s">
        <v>81</v>
      </c>
      <c r="AY751" s="250" t="s">
        <v>143</v>
      </c>
    </row>
    <row r="752" s="2" customFormat="1" ht="16.5" customHeight="1">
      <c r="A752" s="38"/>
      <c r="B752" s="39"/>
      <c r="C752" s="262" t="s">
        <v>1051</v>
      </c>
      <c r="D752" s="262" t="s">
        <v>170</v>
      </c>
      <c r="E752" s="263" t="s">
        <v>1052</v>
      </c>
      <c r="F752" s="264" t="s">
        <v>1053</v>
      </c>
      <c r="G752" s="265" t="s">
        <v>192</v>
      </c>
      <c r="H752" s="266">
        <v>2</v>
      </c>
      <c r="I752" s="267"/>
      <c r="J752" s="268">
        <f>ROUND(I752*H752,2)</f>
        <v>0</v>
      </c>
      <c r="K752" s="269"/>
      <c r="L752" s="270"/>
      <c r="M752" s="271" t="s">
        <v>1</v>
      </c>
      <c r="N752" s="272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173</v>
      </c>
      <c r="AT752" s="227" t="s">
        <v>170</v>
      </c>
      <c r="AU752" s="227" t="s">
        <v>151</v>
      </c>
      <c r="AY752" s="17" t="s">
        <v>143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151</v>
      </c>
      <c r="BK752" s="228">
        <f>ROUND(I752*H752,2)</f>
        <v>0</v>
      </c>
      <c r="BL752" s="17" t="s">
        <v>150</v>
      </c>
      <c r="BM752" s="227" t="s">
        <v>1054</v>
      </c>
    </row>
    <row r="753" s="13" customFormat="1">
      <c r="A753" s="13"/>
      <c r="B753" s="229"/>
      <c r="C753" s="230"/>
      <c r="D753" s="231" t="s">
        <v>153</v>
      </c>
      <c r="E753" s="232" t="s">
        <v>1</v>
      </c>
      <c r="F753" s="233" t="s">
        <v>1050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153</v>
      </c>
      <c r="AU753" s="239" t="s">
        <v>151</v>
      </c>
      <c r="AV753" s="13" t="s">
        <v>81</v>
      </c>
      <c r="AW753" s="13" t="s">
        <v>30</v>
      </c>
      <c r="AX753" s="13" t="s">
        <v>73</v>
      </c>
      <c r="AY753" s="239" t="s">
        <v>143</v>
      </c>
    </row>
    <row r="754" s="14" customFormat="1">
      <c r="A754" s="14"/>
      <c r="B754" s="240"/>
      <c r="C754" s="241"/>
      <c r="D754" s="231" t="s">
        <v>153</v>
      </c>
      <c r="E754" s="242" t="s">
        <v>1</v>
      </c>
      <c r="F754" s="243" t="s">
        <v>151</v>
      </c>
      <c r="G754" s="241"/>
      <c r="H754" s="244">
        <v>2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153</v>
      </c>
      <c r="AU754" s="250" t="s">
        <v>151</v>
      </c>
      <c r="AV754" s="14" t="s">
        <v>151</v>
      </c>
      <c r="AW754" s="14" t="s">
        <v>30</v>
      </c>
      <c r="AX754" s="14" t="s">
        <v>81</v>
      </c>
      <c r="AY754" s="250" t="s">
        <v>143</v>
      </c>
    </row>
    <row r="755" s="2" customFormat="1" ht="24.15" customHeight="1">
      <c r="A755" s="38"/>
      <c r="B755" s="39"/>
      <c r="C755" s="215" t="s">
        <v>1055</v>
      </c>
      <c r="D755" s="215" t="s">
        <v>146</v>
      </c>
      <c r="E755" s="216" t="s">
        <v>1056</v>
      </c>
      <c r="F755" s="217" t="s">
        <v>1057</v>
      </c>
      <c r="G755" s="218" t="s">
        <v>192</v>
      </c>
      <c r="H755" s="219">
        <v>10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0</v>
      </c>
      <c r="R755" s="225">
        <f>Q755*H755</f>
        <v>0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279</v>
      </c>
      <c r="AT755" s="227" t="s">
        <v>146</v>
      </c>
      <c r="AU755" s="227" t="s">
        <v>151</v>
      </c>
      <c r="AY755" s="17" t="s">
        <v>143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151</v>
      </c>
      <c r="BK755" s="228">
        <f>ROUND(I755*H755,2)</f>
        <v>0</v>
      </c>
      <c r="BL755" s="17" t="s">
        <v>279</v>
      </c>
      <c r="BM755" s="227" t="s">
        <v>1058</v>
      </c>
    </row>
    <row r="756" s="13" customFormat="1">
      <c r="A756" s="13"/>
      <c r="B756" s="229"/>
      <c r="C756" s="230"/>
      <c r="D756" s="231" t="s">
        <v>153</v>
      </c>
      <c r="E756" s="232" t="s">
        <v>1</v>
      </c>
      <c r="F756" s="233" t="s">
        <v>1059</v>
      </c>
      <c r="G756" s="230"/>
      <c r="H756" s="232" t="s">
        <v>1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153</v>
      </c>
      <c r="AU756" s="239" t="s">
        <v>151</v>
      </c>
      <c r="AV756" s="13" t="s">
        <v>81</v>
      </c>
      <c r="AW756" s="13" t="s">
        <v>30</v>
      </c>
      <c r="AX756" s="13" t="s">
        <v>73</v>
      </c>
      <c r="AY756" s="239" t="s">
        <v>143</v>
      </c>
    </row>
    <row r="757" s="14" customFormat="1">
      <c r="A757" s="14"/>
      <c r="B757" s="240"/>
      <c r="C757" s="241"/>
      <c r="D757" s="231" t="s">
        <v>153</v>
      </c>
      <c r="E757" s="242" t="s">
        <v>1</v>
      </c>
      <c r="F757" s="243" t="s">
        <v>217</v>
      </c>
      <c r="G757" s="241"/>
      <c r="H757" s="244">
        <v>10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153</v>
      </c>
      <c r="AU757" s="250" t="s">
        <v>151</v>
      </c>
      <c r="AV757" s="14" t="s">
        <v>151</v>
      </c>
      <c r="AW757" s="14" t="s">
        <v>30</v>
      </c>
      <c r="AX757" s="14" t="s">
        <v>81</v>
      </c>
      <c r="AY757" s="250" t="s">
        <v>143</v>
      </c>
    </row>
    <row r="758" s="2" customFormat="1" ht="21.75" customHeight="1">
      <c r="A758" s="38"/>
      <c r="B758" s="39"/>
      <c r="C758" s="262" t="s">
        <v>1060</v>
      </c>
      <c r="D758" s="262" t="s">
        <v>170</v>
      </c>
      <c r="E758" s="263" t="s">
        <v>1061</v>
      </c>
      <c r="F758" s="264" t="s">
        <v>1062</v>
      </c>
      <c r="G758" s="265" t="s">
        <v>192</v>
      </c>
      <c r="H758" s="266">
        <v>10.5</v>
      </c>
      <c r="I758" s="267"/>
      <c r="J758" s="268">
        <f>ROUND(I758*H758,2)</f>
        <v>0</v>
      </c>
      <c r="K758" s="269"/>
      <c r="L758" s="270"/>
      <c r="M758" s="271" t="s">
        <v>1</v>
      </c>
      <c r="N758" s="272" t="s">
        <v>39</v>
      </c>
      <c r="O758" s="91"/>
      <c r="P758" s="225">
        <f>O758*H758</f>
        <v>0</v>
      </c>
      <c r="Q758" s="225">
        <v>0.00016000000000000001</v>
      </c>
      <c r="R758" s="225">
        <f>Q758*H758</f>
        <v>0.0016800000000000001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353</v>
      </c>
      <c r="AT758" s="227" t="s">
        <v>170</v>
      </c>
      <c r="AU758" s="227" t="s">
        <v>151</v>
      </c>
      <c r="AY758" s="17" t="s">
        <v>143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151</v>
      </c>
      <c r="BK758" s="228">
        <f>ROUND(I758*H758,2)</f>
        <v>0</v>
      </c>
      <c r="BL758" s="17" t="s">
        <v>279</v>
      </c>
      <c r="BM758" s="227" t="s">
        <v>1063</v>
      </c>
    </row>
    <row r="759" s="14" customFormat="1">
      <c r="A759" s="14"/>
      <c r="B759" s="240"/>
      <c r="C759" s="241"/>
      <c r="D759" s="231" t="s">
        <v>153</v>
      </c>
      <c r="E759" s="241"/>
      <c r="F759" s="243" t="s">
        <v>1064</v>
      </c>
      <c r="G759" s="241"/>
      <c r="H759" s="244">
        <v>10.5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153</v>
      </c>
      <c r="AU759" s="250" t="s">
        <v>151</v>
      </c>
      <c r="AV759" s="14" t="s">
        <v>151</v>
      </c>
      <c r="AW759" s="14" t="s">
        <v>4</v>
      </c>
      <c r="AX759" s="14" t="s">
        <v>81</v>
      </c>
      <c r="AY759" s="250" t="s">
        <v>143</v>
      </c>
    </row>
    <row r="760" s="2" customFormat="1" ht="16.5" customHeight="1">
      <c r="A760" s="38"/>
      <c r="B760" s="39"/>
      <c r="C760" s="215" t="s">
        <v>1065</v>
      </c>
      <c r="D760" s="215" t="s">
        <v>146</v>
      </c>
      <c r="E760" s="216" t="s">
        <v>1066</v>
      </c>
      <c r="F760" s="217" t="s">
        <v>1067</v>
      </c>
      <c r="G760" s="218" t="s">
        <v>149</v>
      </c>
      <c r="H760" s="219">
        <v>20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279</v>
      </c>
      <c r="AT760" s="227" t="s">
        <v>146</v>
      </c>
      <c r="AU760" s="227" t="s">
        <v>151</v>
      </c>
      <c r="AY760" s="17" t="s">
        <v>143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151</v>
      </c>
      <c r="BK760" s="228">
        <f>ROUND(I760*H760,2)</f>
        <v>0</v>
      </c>
      <c r="BL760" s="17" t="s">
        <v>279</v>
      </c>
      <c r="BM760" s="227" t="s">
        <v>1068</v>
      </c>
    </row>
    <row r="761" s="14" customFormat="1">
      <c r="A761" s="14"/>
      <c r="B761" s="240"/>
      <c r="C761" s="241"/>
      <c r="D761" s="231" t="s">
        <v>153</v>
      </c>
      <c r="E761" s="242" t="s">
        <v>1</v>
      </c>
      <c r="F761" s="243" t="s">
        <v>302</v>
      </c>
      <c r="G761" s="241"/>
      <c r="H761" s="244">
        <v>20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153</v>
      </c>
      <c r="AU761" s="250" t="s">
        <v>151</v>
      </c>
      <c r="AV761" s="14" t="s">
        <v>151</v>
      </c>
      <c r="AW761" s="14" t="s">
        <v>30</v>
      </c>
      <c r="AX761" s="14" t="s">
        <v>81</v>
      </c>
      <c r="AY761" s="250" t="s">
        <v>143</v>
      </c>
    </row>
    <row r="762" s="2" customFormat="1" ht="24.15" customHeight="1">
      <c r="A762" s="38"/>
      <c r="B762" s="39"/>
      <c r="C762" s="262" t="s">
        <v>1069</v>
      </c>
      <c r="D762" s="262" t="s">
        <v>170</v>
      </c>
      <c r="E762" s="263" t="s">
        <v>1070</v>
      </c>
      <c r="F762" s="264" t="s">
        <v>1071</v>
      </c>
      <c r="G762" s="265" t="s">
        <v>149</v>
      </c>
      <c r="H762" s="266">
        <v>20</v>
      </c>
      <c r="I762" s="267"/>
      <c r="J762" s="268">
        <f>ROUND(I762*H762,2)</f>
        <v>0</v>
      </c>
      <c r="K762" s="269"/>
      <c r="L762" s="270"/>
      <c r="M762" s="271" t="s">
        <v>1</v>
      </c>
      <c r="N762" s="272" t="s">
        <v>39</v>
      </c>
      <c r="O762" s="91"/>
      <c r="P762" s="225">
        <f>O762*H762</f>
        <v>0</v>
      </c>
      <c r="Q762" s="225">
        <v>9.0000000000000006E-05</v>
      </c>
      <c r="R762" s="225">
        <f>Q762*H762</f>
        <v>0.0018000000000000002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353</v>
      </c>
      <c r="AT762" s="227" t="s">
        <v>170</v>
      </c>
      <c r="AU762" s="227" t="s">
        <v>151</v>
      </c>
      <c r="AY762" s="17" t="s">
        <v>143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151</v>
      </c>
      <c r="BK762" s="228">
        <f>ROUND(I762*H762,2)</f>
        <v>0</v>
      </c>
      <c r="BL762" s="17" t="s">
        <v>279</v>
      </c>
      <c r="BM762" s="227" t="s">
        <v>1072</v>
      </c>
    </row>
    <row r="763" s="14" customFormat="1">
      <c r="A763" s="14"/>
      <c r="B763" s="240"/>
      <c r="C763" s="241"/>
      <c r="D763" s="231" t="s">
        <v>153</v>
      </c>
      <c r="E763" s="242" t="s">
        <v>1</v>
      </c>
      <c r="F763" s="243" t="s">
        <v>302</v>
      </c>
      <c r="G763" s="241"/>
      <c r="H763" s="244">
        <v>20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153</v>
      </c>
      <c r="AU763" s="250" t="s">
        <v>151</v>
      </c>
      <c r="AV763" s="14" t="s">
        <v>151</v>
      </c>
      <c r="AW763" s="14" t="s">
        <v>30</v>
      </c>
      <c r="AX763" s="14" t="s">
        <v>81</v>
      </c>
      <c r="AY763" s="250" t="s">
        <v>143</v>
      </c>
    </row>
    <row r="764" s="2" customFormat="1" ht="21.75" customHeight="1">
      <c r="A764" s="38"/>
      <c r="B764" s="39"/>
      <c r="C764" s="215" t="s">
        <v>1073</v>
      </c>
      <c r="D764" s="215" t="s">
        <v>146</v>
      </c>
      <c r="E764" s="216" t="s">
        <v>1074</v>
      </c>
      <c r="F764" s="217" t="s">
        <v>1075</v>
      </c>
      <c r="G764" s="218" t="s">
        <v>149</v>
      </c>
      <c r="H764" s="219">
        <v>32</v>
      </c>
      <c r="I764" s="220"/>
      <c r="J764" s="221">
        <f>ROUND(I764*H764,2)</f>
        <v>0</v>
      </c>
      <c r="K764" s="222"/>
      <c r="L764" s="44"/>
      <c r="M764" s="223" t="s">
        <v>1</v>
      </c>
      <c r="N764" s="224" t="s">
        <v>39</v>
      </c>
      <c r="O764" s="91"/>
      <c r="P764" s="225">
        <f>O764*H764</f>
        <v>0</v>
      </c>
      <c r="Q764" s="225">
        <v>0</v>
      </c>
      <c r="R764" s="225">
        <f>Q764*H764</f>
        <v>0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279</v>
      </c>
      <c r="AT764" s="227" t="s">
        <v>146</v>
      </c>
      <c r="AU764" s="227" t="s">
        <v>151</v>
      </c>
      <c r="AY764" s="17" t="s">
        <v>143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151</v>
      </c>
      <c r="BK764" s="228">
        <f>ROUND(I764*H764,2)</f>
        <v>0</v>
      </c>
      <c r="BL764" s="17" t="s">
        <v>279</v>
      </c>
      <c r="BM764" s="227" t="s">
        <v>1076</v>
      </c>
    </row>
    <row r="765" s="14" customFormat="1">
      <c r="A765" s="14"/>
      <c r="B765" s="240"/>
      <c r="C765" s="241"/>
      <c r="D765" s="231" t="s">
        <v>153</v>
      </c>
      <c r="E765" s="242" t="s">
        <v>1</v>
      </c>
      <c r="F765" s="243" t="s">
        <v>353</v>
      </c>
      <c r="G765" s="241"/>
      <c r="H765" s="244">
        <v>32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153</v>
      </c>
      <c r="AU765" s="250" t="s">
        <v>151</v>
      </c>
      <c r="AV765" s="14" t="s">
        <v>151</v>
      </c>
      <c r="AW765" s="14" t="s">
        <v>30</v>
      </c>
      <c r="AX765" s="14" t="s">
        <v>81</v>
      </c>
      <c r="AY765" s="250" t="s">
        <v>143</v>
      </c>
    </row>
    <row r="766" s="2" customFormat="1" ht="16.5" customHeight="1">
      <c r="A766" s="38"/>
      <c r="B766" s="39"/>
      <c r="C766" s="262" t="s">
        <v>1077</v>
      </c>
      <c r="D766" s="262" t="s">
        <v>170</v>
      </c>
      <c r="E766" s="263" t="s">
        <v>1078</v>
      </c>
      <c r="F766" s="264" t="s">
        <v>1079</v>
      </c>
      <c r="G766" s="265" t="s">
        <v>149</v>
      </c>
      <c r="H766" s="266">
        <v>32</v>
      </c>
      <c r="I766" s="267"/>
      <c r="J766" s="268">
        <f>ROUND(I766*H766,2)</f>
        <v>0</v>
      </c>
      <c r="K766" s="269"/>
      <c r="L766" s="270"/>
      <c r="M766" s="271" t="s">
        <v>1</v>
      </c>
      <c r="N766" s="272" t="s">
        <v>39</v>
      </c>
      <c r="O766" s="91"/>
      <c r="P766" s="225">
        <f>O766*H766</f>
        <v>0</v>
      </c>
      <c r="Q766" s="225">
        <v>2.0000000000000002E-05</v>
      </c>
      <c r="R766" s="225">
        <f>Q766*H766</f>
        <v>0.00064000000000000005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353</v>
      </c>
      <c r="AT766" s="227" t="s">
        <v>170</v>
      </c>
      <c r="AU766" s="227" t="s">
        <v>151</v>
      </c>
      <c r="AY766" s="17" t="s">
        <v>143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151</v>
      </c>
      <c r="BK766" s="228">
        <f>ROUND(I766*H766,2)</f>
        <v>0</v>
      </c>
      <c r="BL766" s="17" t="s">
        <v>279</v>
      </c>
      <c r="BM766" s="227" t="s">
        <v>1080</v>
      </c>
    </row>
    <row r="767" s="2" customFormat="1" ht="24.15" customHeight="1">
      <c r="A767" s="38"/>
      <c r="B767" s="39"/>
      <c r="C767" s="215" t="s">
        <v>1081</v>
      </c>
      <c r="D767" s="215" t="s">
        <v>146</v>
      </c>
      <c r="E767" s="216" t="s">
        <v>1082</v>
      </c>
      <c r="F767" s="217" t="s">
        <v>1083</v>
      </c>
      <c r="G767" s="218" t="s">
        <v>192</v>
      </c>
      <c r="H767" s="219">
        <v>317</v>
      </c>
      <c r="I767" s="220"/>
      <c r="J767" s="221">
        <f>ROUND(I767*H767,2)</f>
        <v>0</v>
      </c>
      <c r="K767" s="222"/>
      <c r="L767" s="44"/>
      <c r="M767" s="223" t="s">
        <v>1</v>
      </c>
      <c r="N767" s="224" t="s">
        <v>39</v>
      </c>
      <c r="O767" s="91"/>
      <c r="P767" s="225">
        <f>O767*H767</f>
        <v>0</v>
      </c>
      <c r="Q767" s="225">
        <v>0</v>
      </c>
      <c r="R767" s="225">
        <f>Q767*H767</f>
        <v>0</v>
      </c>
      <c r="S767" s="225">
        <v>0</v>
      </c>
      <c r="T767" s="226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279</v>
      </c>
      <c r="AT767" s="227" t="s">
        <v>146</v>
      </c>
      <c r="AU767" s="227" t="s">
        <v>151</v>
      </c>
      <c r="AY767" s="17" t="s">
        <v>143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151</v>
      </c>
      <c r="BK767" s="228">
        <f>ROUND(I767*H767,2)</f>
        <v>0</v>
      </c>
      <c r="BL767" s="17" t="s">
        <v>279</v>
      </c>
      <c r="BM767" s="227" t="s">
        <v>1084</v>
      </c>
    </row>
    <row r="768" s="14" customFormat="1">
      <c r="A768" s="14"/>
      <c r="B768" s="240"/>
      <c r="C768" s="241"/>
      <c r="D768" s="231" t="s">
        <v>153</v>
      </c>
      <c r="E768" s="242" t="s">
        <v>1</v>
      </c>
      <c r="F768" s="243" t="s">
        <v>1085</v>
      </c>
      <c r="G768" s="241"/>
      <c r="H768" s="244">
        <v>317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153</v>
      </c>
      <c r="AU768" s="250" t="s">
        <v>151</v>
      </c>
      <c r="AV768" s="14" t="s">
        <v>151</v>
      </c>
      <c r="AW768" s="14" t="s">
        <v>30</v>
      </c>
      <c r="AX768" s="14" t="s">
        <v>81</v>
      </c>
      <c r="AY768" s="250" t="s">
        <v>143</v>
      </c>
    </row>
    <row r="769" s="2" customFormat="1" ht="24.15" customHeight="1">
      <c r="A769" s="38"/>
      <c r="B769" s="39"/>
      <c r="C769" s="262" t="s">
        <v>1086</v>
      </c>
      <c r="D769" s="262" t="s">
        <v>170</v>
      </c>
      <c r="E769" s="263" t="s">
        <v>1087</v>
      </c>
      <c r="F769" s="264" t="s">
        <v>1088</v>
      </c>
      <c r="G769" s="265" t="s">
        <v>192</v>
      </c>
      <c r="H769" s="266">
        <v>159.59999999999999</v>
      </c>
      <c r="I769" s="267"/>
      <c r="J769" s="268">
        <f>ROUND(I769*H769,2)</f>
        <v>0</v>
      </c>
      <c r="K769" s="269"/>
      <c r="L769" s="270"/>
      <c r="M769" s="271" t="s">
        <v>1</v>
      </c>
      <c r="N769" s="272" t="s">
        <v>39</v>
      </c>
      <c r="O769" s="91"/>
      <c r="P769" s="225">
        <f>O769*H769</f>
        <v>0</v>
      </c>
      <c r="Q769" s="225">
        <v>1.0000000000000001E-05</v>
      </c>
      <c r="R769" s="225">
        <f>Q769*H769</f>
        <v>0.001596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353</v>
      </c>
      <c r="AT769" s="227" t="s">
        <v>170</v>
      </c>
      <c r="AU769" s="227" t="s">
        <v>151</v>
      </c>
      <c r="AY769" s="17" t="s">
        <v>143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151</v>
      </c>
      <c r="BK769" s="228">
        <f>ROUND(I769*H769,2)</f>
        <v>0</v>
      </c>
      <c r="BL769" s="17" t="s">
        <v>279</v>
      </c>
      <c r="BM769" s="227" t="s">
        <v>1089</v>
      </c>
    </row>
    <row r="770" s="13" customFormat="1">
      <c r="A770" s="13"/>
      <c r="B770" s="229"/>
      <c r="C770" s="230"/>
      <c r="D770" s="231" t="s">
        <v>153</v>
      </c>
      <c r="E770" s="232" t="s">
        <v>1</v>
      </c>
      <c r="F770" s="233" t="s">
        <v>1090</v>
      </c>
      <c r="G770" s="230"/>
      <c r="H770" s="232" t="s">
        <v>1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153</v>
      </c>
      <c r="AU770" s="239" t="s">
        <v>151</v>
      </c>
      <c r="AV770" s="13" t="s">
        <v>81</v>
      </c>
      <c r="AW770" s="13" t="s">
        <v>30</v>
      </c>
      <c r="AX770" s="13" t="s">
        <v>73</v>
      </c>
      <c r="AY770" s="239" t="s">
        <v>143</v>
      </c>
    </row>
    <row r="771" s="13" customFormat="1">
      <c r="A771" s="13"/>
      <c r="B771" s="229"/>
      <c r="C771" s="230"/>
      <c r="D771" s="231" t="s">
        <v>153</v>
      </c>
      <c r="E771" s="232" t="s">
        <v>1</v>
      </c>
      <c r="F771" s="233" t="s">
        <v>1091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153</v>
      </c>
      <c r="AU771" s="239" t="s">
        <v>151</v>
      </c>
      <c r="AV771" s="13" t="s">
        <v>81</v>
      </c>
      <c r="AW771" s="13" t="s">
        <v>30</v>
      </c>
      <c r="AX771" s="13" t="s">
        <v>73</v>
      </c>
      <c r="AY771" s="239" t="s">
        <v>143</v>
      </c>
    </row>
    <row r="772" s="13" customFormat="1">
      <c r="A772" s="13"/>
      <c r="B772" s="229"/>
      <c r="C772" s="230"/>
      <c r="D772" s="231" t="s">
        <v>153</v>
      </c>
      <c r="E772" s="232" t="s">
        <v>1</v>
      </c>
      <c r="F772" s="233" t="s">
        <v>203</v>
      </c>
      <c r="G772" s="230"/>
      <c r="H772" s="232" t="s">
        <v>1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153</v>
      </c>
      <c r="AU772" s="239" t="s">
        <v>151</v>
      </c>
      <c r="AV772" s="13" t="s">
        <v>81</v>
      </c>
      <c r="AW772" s="13" t="s">
        <v>30</v>
      </c>
      <c r="AX772" s="13" t="s">
        <v>73</v>
      </c>
      <c r="AY772" s="239" t="s">
        <v>143</v>
      </c>
    </row>
    <row r="773" s="14" customFormat="1">
      <c r="A773" s="14"/>
      <c r="B773" s="240"/>
      <c r="C773" s="241"/>
      <c r="D773" s="231" t="s">
        <v>153</v>
      </c>
      <c r="E773" s="242" t="s">
        <v>1</v>
      </c>
      <c r="F773" s="243" t="s">
        <v>318</v>
      </c>
      <c r="G773" s="241"/>
      <c r="H773" s="244">
        <v>24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153</v>
      </c>
      <c r="AU773" s="250" t="s">
        <v>151</v>
      </c>
      <c r="AV773" s="14" t="s">
        <v>151</v>
      </c>
      <c r="AW773" s="14" t="s">
        <v>30</v>
      </c>
      <c r="AX773" s="14" t="s">
        <v>73</v>
      </c>
      <c r="AY773" s="250" t="s">
        <v>143</v>
      </c>
    </row>
    <row r="774" s="13" customFormat="1">
      <c r="A774" s="13"/>
      <c r="B774" s="229"/>
      <c r="C774" s="230"/>
      <c r="D774" s="231" t="s">
        <v>153</v>
      </c>
      <c r="E774" s="232" t="s">
        <v>1</v>
      </c>
      <c r="F774" s="233" t="s">
        <v>1092</v>
      </c>
      <c r="G774" s="230"/>
      <c r="H774" s="232" t="s">
        <v>1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153</v>
      </c>
      <c r="AU774" s="239" t="s">
        <v>151</v>
      </c>
      <c r="AV774" s="13" t="s">
        <v>81</v>
      </c>
      <c r="AW774" s="13" t="s">
        <v>30</v>
      </c>
      <c r="AX774" s="13" t="s">
        <v>73</v>
      </c>
      <c r="AY774" s="239" t="s">
        <v>143</v>
      </c>
    </row>
    <row r="775" s="14" customFormat="1">
      <c r="A775" s="14"/>
      <c r="B775" s="240"/>
      <c r="C775" s="241"/>
      <c r="D775" s="231" t="s">
        <v>153</v>
      </c>
      <c r="E775" s="242" t="s">
        <v>1</v>
      </c>
      <c r="F775" s="243" t="s">
        <v>262</v>
      </c>
      <c r="G775" s="241"/>
      <c r="H775" s="244">
        <v>14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153</v>
      </c>
      <c r="AU775" s="250" t="s">
        <v>151</v>
      </c>
      <c r="AV775" s="14" t="s">
        <v>151</v>
      </c>
      <c r="AW775" s="14" t="s">
        <v>30</v>
      </c>
      <c r="AX775" s="14" t="s">
        <v>73</v>
      </c>
      <c r="AY775" s="250" t="s">
        <v>143</v>
      </c>
    </row>
    <row r="776" s="13" customFormat="1">
      <c r="A776" s="13"/>
      <c r="B776" s="229"/>
      <c r="C776" s="230"/>
      <c r="D776" s="231" t="s">
        <v>153</v>
      </c>
      <c r="E776" s="232" t="s">
        <v>1</v>
      </c>
      <c r="F776" s="233" t="s">
        <v>215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153</v>
      </c>
      <c r="AU776" s="239" t="s">
        <v>151</v>
      </c>
      <c r="AV776" s="13" t="s">
        <v>81</v>
      </c>
      <c r="AW776" s="13" t="s">
        <v>30</v>
      </c>
      <c r="AX776" s="13" t="s">
        <v>73</v>
      </c>
      <c r="AY776" s="239" t="s">
        <v>143</v>
      </c>
    </row>
    <row r="777" s="14" customFormat="1">
      <c r="A777" s="14"/>
      <c r="B777" s="240"/>
      <c r="C777" s="241"/>
      <c r="D777" s="231" t="s">
        <v>153</v>
      </c>
      <c r="E777" s="242" t="s">
        <v>1</v>
      </c>
      <c r="F777" s="243" t="s">
        <v>279</v>
      </c>
      <c r="G777" s="241"/>
      <c r="H777" s="244">
        <v>16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153</v>
      </c>
      <c r="AU777" s="250" t="s">
        <v>151</v>
      </c>
      <c r="AV777" s="14" t="s">
        <v>151</v>
      </c>
      <c r="AW777" s="14" t="s">
        <v>30</v>
      </c>
      <c r="AX777" s="14" t="s">
        <v>73</v>
      </c>
      <c r="AY777" s="250" t="s">
        <v>143</v>
      </c>
    </row>
    <row r="778" s="13" customFormat="1">
      <c r="A778" s="13"/>
      <c r="B778" s="229"/>
      <c r="C778" s="230"/>
      <c r="D778" s="231" t="s">
        <v>153</v>
      </c>
      <c r="E778" s="232" t="s">
        <v>1</v>
      </c>
      <c r="F778" s="233" t="s">
        <v>213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153</v>
      </c>
      <c r="AU778" s="239" t="s">
        <v>151</v>
      </c>
      <c r="AV778" s="13" t="s">
        <v>81</v>
      </c>
      <c r="AW778" s="13" t="s">
        <v>30</v>
      </c>
      <c r="AX778" s="13" t="s">
        <v>73</v>
      </c>
      <c r="AY778" s="239" t="s">
        <v>143</v>
      </c>
    </row>
    <row r="779" s="14" customFormat="1">
      <c r="A779" s="14"/>
      <c r="B779" s="240"/>
      <c r="C779" s="241"/>
      <c r="D779" s="231" t="s">
        <v>153</v>
      </c>
      <c r="E779" s="242" t="s">
        <v>1</v>
      </c>
      <c r="F779" s="243" t="s">
        <v>217</v>
      </c>
      <c r="G779" s="241"/>
      <c r="H779" s="244">
        <v>10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153</v>
      </c>
      <c r="AU779" s="250" t="s">
        <v>151</v>
      </c>
      <c r="AV779" s="14" t="s">
        <v>151</v>
      </c>
      <c r="AW779" s="14" t="s">
        <v>30</v>
      </c>
      <c r="AX779" s="14" t="s">
        <v>73</v>
      </c>
      <c r="AY779" s="250" t="s">
        <v>143</v>
      </c>
    </row>
    <row r="780" s="13" customFormat="1">
      <c r="A780" s="13"/>
      <c r="B780" s="229"/>
      <c r="C780" s="230"/>
      <c r="D780" s="231" t="s">
        <v>153</v>
      </c>
      <c r="E780" s="232" t="s">
        <v>1</v>
      </c>
      <c r="F780" s="233" t="s">
        <v>1093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153</v>
      </c>
      <c r="AU780" s="239" t="s">
        <v>151</v>
      </c>
      <c r="AV780" s="13" t="s">
        <v>81</v>
      </c>
      <c r="AW780" s="13" t="s">
        <v>30</v>
      </c>
      <c r="AX780" s="13" t="s">
        <v>73</v>
      </c>
      <c r="AY780" s="239" t="s">
        <v>143</v>
      </c>
    </row>
    <row r="781" s="13" customFormat="1">
      <c r="A781" s="13"/>
      <c r="B781" s="229"/>
      <c r="C781" s="230"/>
      <c r="D781" s="231" t="s">
        <v>153</v>
      </c>
      <c r="E781" s="232" t="s">
        <v>1</v>
      </c>
      <c r="F781" s="233" t="s">
        <v>207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153</v>
      </c>
      <c r="AU781" s="239" t="s">
        <v>151</v>
      </c>
      <c r="AV781" s="13" t="s">
        <v>81</v>
      </c>
      <c r="AW781" s="13" t="s">
        <v>30</v>
      </c>
      <c r="AX781" s="13" t="s">
        <v>73</v>
      </c>
      <c r="AY781" s="239" t="s">
        <v>143</v>
      </c>
    </row>
    <row r="782" s="14" customFormat="1">
      <c r="A782" s="14"/>
      <c r="B782" s="240"/>
      <c r="C782" s="241"/>
      <c r="D782" s="231" t="s">
        <v>153</v>
      </c>
      <c r="E782" s="242" t="s">
        <v>1</v>
      </c>
      <c r="F782" s="243" t="s">
        <v>341</v>
      </c>
      <c r="G782" s="241"/>
      <c r="H782" s="244">
        <v>29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153</v>
      </c>
      <c r="AU782" s="250" t="s">
        <v>151</v>
      </c>
      <c r="AV782" s="14" t="s">
        <v>151</v>
      </c>
      <c r="AW782" s="14" t="s">
        <v>30</v>
      </c>
      <c r="AX782" s="14" t="s">
        <v>73</v>
      </c>
      <c r="AY782" s="250" t="s">
        <v>143</v>
      </c>
    </row>
    <row r="783" s="13" customFormat="1">
      <c r="A783" s="13"/>
      <c r="B783" s="229"/>
      <c r="C783" s="230"/>
      <c r="D783" s="231" t="s">
        <v>153</v>
      </c>
      <c r="E783" s="232" t="s">
        <v>1</v>
      </c>
      <c r="F783" s="233" t="s">
        <v>209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153</v>
      </c>
      <c r="AU783" s="239" t="s">
        <v>151</v>
      </c>
      <c r="AV783" s="13" t="s">
        <v>81</v>
      </c>
      <c r="AW783" s="13" t="s">
        <v>30</v>
      </c>
      <c r="AX783" s="13" t="s">
        <v>73</v>
      </c>
      <c r="AY783" s="239" t="s">
        <v>143</v>
      </c>
    </row>
    <row r="784" s="14" customFormat="1">
      <c r="A784" s="14"/>
      <c r="B784" s="240"/>
      <c r="C784" s="241"/>
      <c r="D784" s="231" t="s">
        <v>153</v>
      </c>
      <c r="E784" s="242" t="s">
        <v>1</v>
      </c>
      <c r="F784" s="243" t="s">
        <v>226</v>
      </c>
      <c r="G784" s="241"/>
      <c r="H784" s="244">
        <v>12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153</v>
      </c>
      <c r="AU784" s="250" t="s">
        <v>151</v>
      </c>
      <c r="AV784" s="14" t="s">
        <v>151</v>
      </c>
      <c r="AW784" s="14" t="s">
        <v>30</v>
      </c>
      <c r="AX784" s="14" t="s">
        <v>73</v>
      </c>
      <c r="AY784" s="250" t="s">
        <v>143</v>
      </c>
    </row>
    <row r="785" s="13" customFormat="1">
      <c r="A785" s="13"/>
      <c r="B785" s="229"/>
      <c r="C785" s="230"/>
      <c r="D785" s="231" t="s">
        <v>153</v>
      </c>
      <c r="E785" s="232" t="s">
        <v>1</v>
      </c>
      <c r="F785" s="233" t="s">
        <v>211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153</v>
      </c>
      <c r="AU785" s="239" t="s">
        <v>151</v>
      </c>
      <c r="AV785" s="13" t="s">
        <v>81</v>
      </c>
      <c r="AW785" s="13" t="s">
        <v>30</v>
      </c>
      <c r="AX785" s="13" t="s">
        <v>73</v>
      </c>
      <c r="AY785" s="239" t="s">
        <v>143</v>
      </c>
    </row>
    <row r="786" s="14" customFormat="1">
      <c r="A786" s="14"/>
      <c r="B786" s="240"/>
      <c r="C786" s="241"/>
      <c r="D786" s="231" t="s">
        <v>153</v>
      </c>
      <c r="E786" s="242" t="s">
        <v>1</v>
      </c>
      <c r="F786" s="243" t="s">
        <v>337</v>
      </c>
      <c r="G786" s="241"/>
      <c r="H786" s="244">
        <v>28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153</v>
      </c>
      <c r="AU786" s="250" t="s">
        <v>151</v>
      </c>
      <c r="AV786" s="14" t="s">
        <v>151</v>
      </c>
      <c r="AW786" s="14" t="s">
        <v>30</v>
      </c>
      <c r="AX786" s="14" t="s">
        <v>73</v>
      </c>
      <c r="AY786" s="250" t="s">
        <v>143</v>
      </c>
    </row>
    <row r="787" s="15" customFormat="1">
      <c r="A787" s="15"/>
      <c r="B787" s="251"/>
      <c r="C787" s="252"/>
      <c r="D787" s="231" t="s">
        <v>153</v>
      </c>
      <c r="E787" s="253" t="s">
        <v>1</v>
      </c>
      <c r="F787" s="254" t="s">
        <v>163</v>
      </c>
      <c r="G787" s="252"/>
      <c r="H787" s="255">
        <v>133</v>
      </c>
      <c r="I787" s="256"/>
      <c r="J787" s="252"/>
      <c r="K787" s="252"/>
      <c r="L787" s="257"/>
      <c r="M787" s="258"/>
      <c r="N787" s="259"/>
      <c r="O787" s="259"/>
      <c r="P787" s="259"/>
      <c r="Q787" s="259"/>
      <c r="R787" s="259"/>
      <c r="S787" s="259"/>
      <c r="T787" s="260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61" t="s">
        <v>153</v>
      </c>
      <c r="AU787" s="261" t="s">
        <v>151</v>
      </c>
      <c r="AV787" s="15" t="s">
        <v>150</v>
      </c>
      <c r="AW787" s="15" t="s">
        <v>30</v>
      </c>
      <c r="AX787" s="15" t="s">
        <v>81</v>
      </c>
      <c r="AY787" s="261" t="s">
        <v>143</v>
      </c>
    </row>
    <row r="788" s="14" customFormat="1">
      <c r="A788" s="14"/>
      <c r="B788" s="240"/>
      <c r="C788" s="241"/>
      <c r="D788" s="231" t="s">
        <v>153</v>
      </c>
      <c r="E788" s="241"/>
      <c r="F788" s="243" t="s">
        <v>1094</v>
      </c>
      <c r="G788" s="241"/>
      <c r="H788" s="244">
        <v>159.59999999999999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153</v>
      </c>
      <c r="AU788" s="250" t="s">
        <v>151</v>
      </c>
      <c r="AV788" s="14" t="s">
        <v>151</v>
      </c>
      <c r="AW788" s="14" t="s">
        <v>4</v>
      </c>
      <c r="AX788" s="14" t="s">
        <v>81</v>
      </c>
      <c r="AY788" s="250" t="s">
        <v>143</v>
      </c>
    </row>
    <row r="789" s="2" customFormat="1" ht="24.15" customHeight="1">
      <c r="A789" s="38"/>
      <c r="B789" s="39"/>
      <c r="C789" s="262" t="s">
        <v>1095</v>
      </c>
      <c r="D789" s="262" t="s">
        <v>170</v>
      </c>
      <c r="E789" s="263" t="s">
        <v>1096</v>
      </c>
      <c r="F789" s="264" t="s">
        <v>1097</v>
      </c>
      <c r="G789" s="265" t="s">
        <v>192</v>
      </c>
      <c r="H789" s="266">
        <v>220.80000000000001</v>
      </c>
      <c r="I789" s="267"/>
      <c r="J789" s="268">
        <f>ROUND(I789*H789,2)</f>
        <v>0</v>
      </c>
      <c r="K789" s="269"/>
      <c r="L789" s="270"/>
      <c r="M789" s="271" t="s">
        <v>1</v>
      </c>
      <c r="N789" s="272" t="s">
        <v>39</v>
      </c>
      <c r="O789" s="91"/>
      <c r="P789" s="225">
        <f>O789*H789</f>
        <v>0</v>
      </c>
      <c r="Q789" s="225">
        <v>1.0000000000000001E-05</v>
      </c>
      <c r="R789" s="225">
        <f>Q789*H789</f>
        <v>0.0022080000000000003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353</v>
      </c>
      <c r="AT789" s="227" t="s">
        <v>170</v>
      </c>
      <c r="AU789" s="227" t="s">
        <v>151</v>
      </c>
      <c r="AY789" s="17" t="s">
        <v>143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151</v>
      </c>
      <c r="BK789" s="228">
        <f>ROUND(I789*H789,2)</f>
        <v>0</v>
      </c>
      <c r="BL789" s="17" t="s">
        <v>279</v>
      </c>
      <c r="BM789" s="227" t="s">
        <v>1098</v>
      </c>
    </row>
    <row r="790" s="13" customFormat="1">
      <c r="A790" s="13"/>
      <c r="B790" s="229"/>
      <c r="C790" s="230"/>
      <c r="D790" s="231" t="s">
        <v>153</v>
      </c>
      <c r="E790" s="232" t="s">
        <v>1</v>
      </c>
      <c r="F790" s="233" t="s">
        <v>1099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153</v>
      </c>
      <c r="AU790" s="239" t="s">
        <v>151</v>
      </c>
      <c r="AV790" s="13" t="s">
        <v>81</v>
      </c>
      <c r="AW790" s="13" t="s">
        <v>30</v>
      </c>
      <c r="AX790" s="13" t="s">
        <v>73</v>
      </c>
      <c r="AY790" s="239" t="s">
        <v>143</v>
      </c>
    </row>
    <row r="791" s="13" customFormat="1">
      <c r="A791" s="13"/>
      <c r="B791" s="229"/>
      <c r="C791" s="230"/>
      <c r="D791" s="231" t="s">
        <v>153</v>
      </c>
      <c r="E791" s="232" t="s">
        <v>1</v>
      </c>
      <c r="F791" s="233" t="s">
        <v>1100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153</v>
      </c>
      <c r="AU791" s="239" t="s">
        <v>151</v>
      </c>
      <c r="AV791" s="13" t="s">
        <v>81</v>
      </c>
      <c r="AW791" s="13" t="s">
        <v>30</v>
      </c>
      <c r="AX791" s="13" t="s">
        <v>73</v>
      </c>
      <c r="AY791" s="239" t="s">
        <v>143</v>
      </c>
    </row>
    <row r="792" s="14" customFormat="1">
      <c r="A792" s="14"/>
      <c r="B792" s="240"/>
      <c r="C792" s="241"/>
      <c r="D792" s="231" t="s">
        <v>153</v>
      </c>
      <c r="E792" s="242" t="s">
        <v>1</v>
      </c>
      <c r="F792" s="243" t="s">
        <v>302</v>
      </c>
      <c r="G792" s="241"/>
      <c r="H792" s="244">
        <v>20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153</v>
      </c>
      <c r="AU792" s="250" t="s">
        <v>151</v>
      </c>
      <c r="AV792" s="14" t="s">
        <v>151</v>
      </c>
      <c r="AW792" s="14" t="s">
        <v>30</v>
      </c>
      <c r="AX792" s="14" t="s">
        <v>73</v>
      </c>
      <c r="AY792" s="250" t="s">
        <v>143</v>
      </c>
    </row>
    <row r="793" s="13" customFormat="1">
      <c r="A793" s="13"/>
      <c r="B793" s="229"/>
      <c r="C793" s="230"/>
      <c r="D793" s="231" t="s">
        <v>153</v>
      </c>
      <c r="E793" s="232" t="s">
        <v>1</v>
      </c>
      <c r="F793" s="233" t="s">
        <v>1101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153</v>
      </c>
      <c r="AU793" s="239" t="s">
        <v>151</v>
      </c>
      <c r="AV793" s="13" t="s">
        <v>81</v>
      </c>
      <c r="AW793" s="13" t="s">
        <v>30</v>
      </c>
      <c r="AX793" s="13" t="s">
        <v>73</v>
      </c>
      <c r="AY793" s="239" t="s">
        <v>143</v>
      </c>
    </row>
    <row r="794" s="14" customFormat="1">
      <c r="A794" s="14"/>
      <c r="B794" s="240"/>
      <c r="C794" s="241"/>
      <c r="D794" s="231" t="s">
        <v>153</v>
      </c>
      <c r="E794" s="242" t="s">
        <v>1</v>
      </c>
      <c r="F794" s="243" t="s">
        <v>309</v>
      </c>
      <c r="G794" s="241"/>
      <c r="H794" s="244">
        <v>22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153</v>
      </c>
      <c r="AU794" s="250" t="s">
        <v>151</v>
      </c>
      <c r="AV794" s="14" t="s">
        <v>151</v>
      </c>
      <c r="AW794" s="14" t="s">
        <v>30</v>
      </c>
      <c r="AX794" s="14" t="s">
        <v>73</v>
      </c>
      <c r="AY794" s="250" t="s">
        <v>143</v>
      </c>
    </row>
    <row r="795" s="13" customFormat="1">
      <c r="A795" s="13"/>
      <c r="B795" s="229"/>
      <c r="C795" s="230"/>
      <c r="D795" s="231" t="s">
        <v>153</v>
      </c>
      <c r="E795" s="232" t="s">
        <v>1</v>
      </c>
      <c r="F795" s="233" t="s">
        <v>1102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153</v>
      </c>
      <c r="AU795" s="239" t="s">
        <v>151</v>
      </c>
      <c r="AV795" s="13" t="s">
        <v>81</v>
      </c>
      <c r="AW795" s="13" t="s">
        <v>30</v>
      </c>
      <c r="AX795" s="13" t="s">
        <v>73</v>
      </c>
      <c r="AY795" s="239" t="s">
        <v>143</v>
      </c>
    </row>
    <row r="796" s="14" customFormat="1">
      <c r="A796" s="14"/>
      <c r="B796" s="240"/>
      <c r="C796" s="241"/>
      <c r="D796" s="231" t="s">
        <v>153</v>
      </c>
      <c r="E796" s="242" t="s">
        <v>1</v>
      </c>
      <c r="F796" s="243" t="s">
        <v>302</v>
      </c>
      <c r="G796" s="241"/>
      <c r="H796" s="244">
        <v>20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153</v>
      </c>
      <c r="AU796" s="250" t="s">
        <v>151</v>
      </c>
      <c r="AV796" s="14" t="s">
        <v>151</v>
      </c>
      <c r="AW796" s="14" t="s">
        <v>30</v>
      </c>
      <c r="AX796" s="14" t="s">
        <v>73</v>
      </c>
      <c r="AY796" s="250" t="s">
        <v>143</v>
      </c>
    </row>
    <row r="797" s="13" customFormat="1">
      <c r="A797" s="13"/>
      <c r="B797" s="229"/>
      <c r="C797" s="230"/>
      <c r="D797" s="231" t="s">
        <v>153</v>
      </c>
      <c r="E797" s="232" t="s">
        <v>1</v>
      </c>
      <c r="F797" s="233" t="s">
        <v>1103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153</v>
      </c>
      <c r="AU797" s="239" t="s">
        <v>151</v>
      </c>
      <c r="AV797" s="13" t="s">
        <v>81</v>
      </c>
      <c r="AW797" s="13" t="s">
        <v>30</v>
      </c>
      <c r="AX797" s="13" t="s">
        <v>73</v>
      </c>
      <c r="AY797" s="239" t="s">
        <v>143</v>
      </c>
    </row>
    <row r="798" s="13" customFormat="1">
      <c r="A798" s="13"/>
      <c r="B798" s="229"/>
      <c r="C798" s="230"/>
      <c r="D798" s="231" t="s">
        <v>153</v>
      </c>
      <c r="E798" s="232" t="s">
        <v>1</v>
      </c>
      <c r="F798" s="233" t="s">
        <v>203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153</v>
      </c>
      <c r="AU798" s="239" t="s">
        <v>151</v>
      </c>
      <c r="AV798" s="13" t="s">
        <v>81</v>
      </c>
      <c r="AW798" s="13" t="s">
        <v>30</v>
      </c>
      <c r="AX798" s="13" t="s">
        <v>73</v>
      </c>
      <c r="AY798" s="239" t="s">
        <v>143</v>
      </c>
    </row>
    <row r="799" s="14" customFormat="1">
      <c r="A799" s="14"/>
      <c r="B799" s="240"/>
      <c r="C799" s="241"/>
      <c r="D799" s="231" t="s">
        <v>153</v>
      </c>
      <c r="E799" s="242" t="s">
        <v>1</v>
      </c>
      <c r="F799" s="243" t="s">
        <v>226</v>
      </c>
      <c r="G799" s="241"/>
      <c r="H799" s="244">
        <v>12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153</v>
      </c>
      <c r="AU799" s="250" t="s">
        <v>151</v>
      </c>
      <c r="AV799" s="14" t="s">
        <v>151</v>
      </c>
      <c r="AW799" s="14" t="s">
        <v>30</v>
      </c>
      <c r="AX799" s="14" t="s">
        <v>73</v>
      </c>
      <c r="AY799" s="250" t="s">
        <v>143</v>
      </c>
    </row>
    <row r="800" s="13" customFormat="1">
      <c r="A800" s="13"/>
      <c r="B800" s="229"/>
      <c r="C800" s="230"/>
      <c r="D800" s="231" t="s">
        <v>153</v>
      </c>
      <c r="E800" s="232" t="s">
        <v>1</v>
      </c>
      <c r="F800" s="233" t="s">
        <v>213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153</v>
      </c>
      <c r="AU800" s="239" t="s">
        <v>151</v>
      </c>
      <c r="AV800" s="13" t="s">
        <v>81</v>
      </c>
      <c r="AW800" s="13" t="s">
        <v>30</v>
      </c>
      <c r="AX800" s="13" t="s">
        <v>73</v>
      </c>
      <c r="AY800" s="239" t="s">
        <v>143</v>
      </c>
    </row>
    <row r="801" s="14" customFormat="1">
      <c r="A801" s="14"/>
      <c r="B801" s="240"/>
      <c r="C801" s="241"/>
      <c r="D801" s="231" t="s">
        <v>153</v>
      </c>
      <c r="E801" s="242" t="s">
        <v>1</v>
      </c>
      <c r="F801" s="243" t="s">
        <v>182</v>
      </c>
      <c r="G801" s="241"/>
      <c r="H801" s="244">
        <v>6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153</v>
      </c>
      <c r="AU801" s="250" t="s">
        <v>151</v>
      </c>
      <c r="AV801" s="14" t="s">
        <v>151</v>
      </c>
      <c r="AW801" s="14" t="s">
        <v>30</v>
      </c>
      <c r="AX801" s="14" t="s">
        <v>73</v>
      </c>
      <c r="AY801" s="250" t="s">
        <v>143</v>
      </c>
    </row>
    <row r="802" s="13" customFormat="1">
      <c r="A802" s="13"/>
      <c r="B802" s="229"/>
      <c r="C802" s="230"/>
      <c r="D802" s="231" t="s">
        <v>153</v>
      </c>
      <c r="E802" s="232" t="s">
        <v>1</v>
      </c>
      <c r="F802" s="233" t="s">
        <v>1092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153</v>
      </c>
      <c r="AU802" s="239" t="s">
        <v>151</v>
      </c>
      <c r="AV802" s="13" t="s">
        <v>81</v>
      </c>
      <c r="AW802" s="13" t="s">
        <v>30</v>
      </c>
      <c r="AX802" s="13" t="s">
        <v>73</v>
      </c>
      <c r="AY802" s="239" t="s">
        <v>143</v>
      </c>
    </row>
    <row r="803" s="14" customFormat="1">
      <c r="A803" s="14"/>
      <c r="B803" s="240"/>
      <c r="C803" s="241"/>
      <c r="D803" s="231" t="s">
        <v>153</v>
      </c>
      <c r="E803" s="242" t="s">
        <v>1</v>
      </c>
      <c r="F803" s="243" t="s">
        <v>337</v>
      </c>
      <c r="G803" s="241"/>
      <c r="H803" s="244">
        <v>28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153</v>
      </c>
      <c r="AU803" s="250" t="s">
        <v>151</v>
      </c>
      <c r="AV803" s="14" t="s">
        <v>151</v>
      </c>
      <c r="AW803" s="14" t="s">
        <v>30</v>
      </c>
      <c r="AX803" s="14" t="s">
        <v>73</v>
      </c>
      <c r="AY803" s="250" t="s">
        <v>143</v>
      </c>
    </row>
    <row r="804" s="13" customFormat="1">
      <c r="A804" s="13"/>
      <c r="B804" s="229"/>
      <c r="C804" s="230"/>
      <c r="D804" s="231" t="s">
        <v>153</v>
      </c>
      <c r="E804" s="232" t="s">
        <v>1</v>
      </c>
      <c r="F804" s="233" t="s">
        <v>209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153</v>
      </c>
      <c r="AU804" s="239" t="s">
        <v>151</v>
      </c>
      <c r="AV804" s="13" t="s">
        <v>81</v>
      </c>
      <c r="AW804" s="13" t="s">
        <v>30</v>
      </c>
      <c r="AX804" s="13" t="s">
        <v>73</v>
      </c>
      <c r="AY804" s="239" t="s">
        <v>143</v>
      </c>
    </row>
    <row r="805" s="14" customFormat="1">
      <c r="A805" s="14"/>
      <c r="B805" s="240"/>
      <c r="C805" s="241"/>
      <c r="D805" s="231" t="s">
        <v>153</v>
      </c>
      <c r="E805" s="242" t="s">
        <v>1</v>
      </c>
      <c r="F805" s="243" t="s">
        <v>217</v>
      </c>
      <c r="G805" s="241"/>
      <c r="H805" s="244">
        <v>10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153</v>
      </c>
      <c r="AU805" s="250" t="s">
        <v>151</v>
      </c>
      <c r="AV805" s="14" t="s">
        <v>151</v>
      </c>
      <c r="AW805" s="14" t="s">
        <v>30</v>
      </c>
      <c r="AX805" s="14" t="s">
        <v>73</v>
      </c>
      <c r="AY805" s="250" t="s">
        <v>143</v>
      </c>
    </row>
    <row r="806" s="13" customFormat="1">
      <c r="A806" s="13"/>
      <c r="B806" s="229"/>
      <c r="C806" s="230"/>
      <c r="D806" s="231" t="s">
        <v>153</v>
      </c>
      <c r="E806" s="232" t="s">
        <v>1</v>
      </c>
      <c r="F806" s="233" t="s">
        <v>1104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153</v>
      </c>
      <c r="AU806" s="239" t="s">
        <v>151</v>
      </c>
      <c r="AV806" s="13" t="s">
        <v>81</v>
      </c>
      <c r="AW806" s="13" t="s">
        <v>30</v>
      </c>
      <c r="AX806" s="13" t="s">
        <v>73</v>
      </c>
      <c r="AY806" s="239" t="s">
        <v>143</v>
      </c>
    </row>
    <row r="807" s="13" customFormat="1">
      <c r="A807" s="13"/>
      <c r="B807" s="229"/>
      <c r="C807" s="230"/>
      <c r="D807" s="231" t="s">
        <v>153</v>
      </c>
      <c r="E807" s="232" t="s">
        <v>1</v>
      </c>
      <c r="F807" s="233" t="s">
        <v>207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153</v>
      </c>
      <c r="AU807" s="239" t="s">
        <v>151</v>
      </c>
      <c r="AV807" s="13" t="s">
        <v>81</v>
      </c>
      <c r="AW807" s="13" t="s">
        <v>30</v>
      </c>
      <c r="AX807" s="13" t="s">
        <v>73</v>
      </c>
      <c r="AY807" s="239" t="s">
        <v>143</v>
      </c>
    </row>
    <row r="808" s="14" customFormat="1">
      <c r="A808" s="14"/>
      <c r="B808" s="240"/>
      <c r="C808" s="241"/>
      <c r="D808" s="231" t="s">
        <v>153</v>
      </c>
      <c r="E808" s="242" t="s">
        <v>1</v>
      </c>
      <c r="F808" s="243" t="s">
        <v>379</v>
      </c>
      <c r="G808" s="241"/>
      <c r="H808" s="244">
        <v>36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153</v>
      </c>
      <c r="AU808" s="250" t="s">
        <v>151</v>
      </c>
      <c r="AV808" s="14" t="s">
        <v>151</v>
      </c>
      <c r="AW808" s="14" t="s">
        <v>30</v>
      </c>
      <c r="AX808" s="14" t="s">
        <v>73</v>
      </c>
      <c r="AY808" s="250" t="s">
        <v>143</v>
      </c>
    </row>
    <row r="809" s="13" customFormat="1">
      <c r="A809" s="13"/>
      <c r="B809" s="229"/>
      <c r="C809" s="230"/>
      <c r="D809" s="231" t="s">
        <v>153</v>
      </c>
      <c r="E809" s="232" t="s">
        <v>1</v>
      </c>
      <c r="F809" s="233" t="s">
        <v>211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153</v>
      </c>
      <c r="AU809" s="239" t="s">
        <v>151</v>
      </c>
      <c r="AV809" s="13" t="s">
        <v>81</v>
      </c>
      <c r="AW809" s="13" t="s">
        <v>30</v>
      </c>
      <c r="AX809" s="13" t="s">
        <v>73</v>
      </c>
      <c r="AY809" s="239" t="s">
        <v>143</v>
      </c>
    </row>
    <row r="810" s="14" customFormat="1">
      <c r="A810" s="14"/>
      <c r="B810" s="240"/>
      <c r="C810" s="241"/>
      <c r="D810" s="231" t="s">
        <v>153</v>
      </c>
      <c r="E810" s="242" t="s">
        <v>1</v>
      </c>
      <c r="F810" s="243" t="s">
        <v>182</v>
      </c>
      <c r="G810" s="241"/>
      <c r="H810" s="244">
        <v>6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153</v>
      </c>
      <c r="AU810" s="250" t="s">
        <v>151</v>
      </c>
      <c r="AV810" s="14" t="s">
        <v>151</v>
      </c>
      <c r="AW810" s="14" t="s">
        <v>30</v>
      </c>
      <c r="AX810" s="14" t="s">
        <v>73</v>
      </c>
      <c r="AY810" s="250" t="s">
        <v>143</v>
      </c>
    </row>
    <row r="811" s="13" customFormat="1">
      <c r="A811" s="13"/>
      <c r="B811" s="229"/>
      <c r="C811" s="230"/>
      <c r="D811" s="231" t="s">
        <v>153</v>
      </c>
      <c r="E811" s="232" t="s">
        <v>1</v>
      </c>
      <c r="F811" s="233" t="s">
        <v>215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153</v>
      </c>
      <c r="AU811" s="239" t="s">
        <v>151</v>
      </c>
      <c r="AV811" s="13" t="s">
        <v>81</v>
      </c>
      <c r="AW811" s="13" t="s">
        <v>30</v>
      </c>
      <c r="AX811" s="13" t="s">
        <v>73</v>
      </c>
      <c r="AY811" s="239" t="s">
        <v>143</v>
      </c>
    </row>
    <row r="812" s="14" customFormat="1">
      <c r="A812" s="14"/>
      <c r="B812" s="240"/>
      <c r="C812" s="241"/>
      <c r="D812" s="231" t="s">
        <v>153</v>
      </c>
      <c r="E812" s="242" t="s">
        <v>1</v>
      </c>
      <c r="F812" s="243" t="s">
        <v>318</v>
      </c>
      <c r="G812" s="241"/>
      <c r="H812" s="244">
        <v>24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153</v>
      </c>
      <c r="AU812" s="250" t="s">
        <v>151</v>
      </c>
      <c r="AV812" s="14" t="s">
        <v>151</v>
      </c>
      <c r="AW812" s="14" t="s">
        <v>30</v>
      </c>
      <c r="AX812" s="14" t="s">
        <v>73</v>
      </c>
      <c r="AY812" s="250" t="s">
        <v>143</v>
      </c>
    </row>
    <row r="813" s="15" customFormat="1">
      <c r="A813" s="15"/>
      <c r="B813" s="251"/>
      <c r="C813" s="252"/>
      <c r="D813" s="231" t="s">
        <v>153</v>
      </c>
      <c r="E813" s="253" t="s">
        <v>1</v>
      </c>
      <c r="F813" s="254" t="s">
        <v>163</v>
      </c>
      <c r="G813" s="252"/>
      <c r="H813" s="255">
        <v>184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1" t="s">
        <v>153</v>
      </c>
      <c r="AU813" s="261" t="s">
        <v>151</v>
      </c>
      <c r="AV813" s="15" t="s">
        <v>150</v>
      </c>
      <c r="AW813" s="15" t="s">
        <v>30</v>
      </c>
      <c r="AX813" s="15" t="s">
        <v>81</v>
      </c>
      <c r="AY813" s="261" t="s">
        <v>143</v>
      </c>
    </row>
    <row r="814" s="14" customFormat="1">
      <c r="A814" s="14"/>
      <c r="B814" s="240"/>
      <c r="C814" s="241"/>
      <c r="D814" s="231" t="s">
        <v>153</v>
      </c>
      <c r="E814" s="241"/>
      <c r="F814" s="243" t="s">
        <v>1105</v>
      </c>
      <c r="G814" s="241"/>
      <c r="H814" s="244">
        <v>220.80000000000001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153</v>
      </c>
      <c r="AU814" s="250" t="s">
        <v>151</v>
      </c>
      <c r="AV814" s="14" t="s">
        <v>151</v>
      </c>
      <c r="AW814" s="14" t="s">
        <v>4</v>
      </c>
      <c r="AX814" s="14" t="s">
        <v>81</v>
      </c>
      <c r="AY814" s="250" t="s">
        <v>143</v>
      </c>
    </row>
    <row r="815" s="2" customFormat="1" ht="24.15" customHeight="1">
      <c r="A815" s="38"/>
      <c r="B815" s="39"/>
      <c r="C815" s="215" t="s">
        <v>1106</v>
      </c>
      <c r="D815" s="215" t="s">
        <v>146</v>
      </c>
      <c r="E815" s="216" t="s">
        <v>1107</v>
      </c>
      <c r="F815" s="217" t="s">
        <v>1108</v>
      </c>
      <c r="G815" s="218" t="s">
        <v>192</v>
      </c>
      <c r="H815" s="219">
        <v>8</v>
      </c>
      <c r="I815" s="220"/>
      <c r="J815" s="221">
        <f>ROUND(I815*H815,2)</f>
        <v>0</v>
      </c>
      <c r="K815" s="222"/>
      <c r="L815" s="44"/>
      <c r="M815" s="223" t="s">
        <v>1</v>
      </c>
      <c r="N815" s="224" t="s">
        <v>39</v>
      </c>
      <c r="O815" s="91"/>
      <c r="P815" s="225">
        <f>O815*H815</f>
        <v>0</v>
      </c>
      <c r="Q815" s="225">
        <v>0</v>
      </c>
      <c r="R815" s="225">
        <f>Q815*H815</f>
        <v>0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279</v>
      </c>
      <c r="AT815" s="227" t="s">
        <v>146</v>
      </c>
      <c r="AU815" s="227" t="s">
        <v>151</v>
      </c>
      <c r="AY815" s="17" t="s">
        <v>143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151</v>
      </c>
      <c r="BK815" s="228">
        <f>ROUND(I815*H815,2)</f>
        <v>0</v>
      </c>
      <c r="BL815" s="17" t="s">
        <v>279</v>
      </c>
      <c r="BM815" s="227" t="s">
        <v>1109</v>
      </c>
    </row>
    <row r="816" s="13" customFormat="1">
      <c r="A816" s="13"/>
      <c r="B816" s="229"/>
      <c r="C816" s="230"/>
      <c r="D816" s="231" t="s">
        <v>153</v>
      </c>
      <c r="E816" s="232" t="s">
        <v>1</v>
      </c>
      <c r="F816" s="233" t="s">
        <v>1110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153</v>
      </c>
      <c r="AU816" s="239" t="s">
        <v>151</v>
      </c>
      <c r="AV816" s="13" t="s">
        <v>81</v>
      </c>
      <c r="AW816" s="13" t="s">
        <v>30</v>
      </c>
      <c r="AX816" s="13" t="s">
        <v>73</v>
      </c>
      <c r="AY816" s="239" t="s">
        <v>143</v>
      </c>
    </row>
    <row r="817" s="14" customFormat="1">
      <c r="A817" s="14"/>
      <c r="B817" s="240"/>
      <c r="C817" s="241"/>
      <c r="D817" s="231" t="s">
        <v>153</v>
      </c>
      <c r="E817" s="242" t="s">
        <v>1</v>
      </c>
      <c r="F817" s="243" t="s">
        <v>173</v>
      </c>
      <c r="G817" s="241"/>
      <c r="H817" s="244">
        <v>8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153</v>
      </c>
      <c r="AU817" s="250" t="s">
        <v>151</v>
      </c>
      <c r="AV817" s="14" t="s">
        <v>151</v>
      </c>
      <c r="AW817" s="14" t="s">
        <v>30</v>
      </c>
      <c r="AX817" s="14" t="s">
        <v>81</v>
      </c>
      <c r="AY817" s="250" t="s">
        <v>143</v>
      </c>
    </row>
    <row r="818" s="2" customFormat="1" ht="24.15" customHeight="1">
      <c r="A818" s="38"/>
      <c r="B818" s="39"/>
      <c r="C818" s="262" t="s">
        <v>1111</v>
      </c>
      <c r="D818" s="262" t="s">
        <v>170</v>
      </c>
      <c r="E818" s="263" t="s">
        <v>1112</v>
      </c>
      <c r="F818" s="264" t="s">
        <v>1113</v>
      </c>
      <c r="G818" s="265" t="s">
        <v>192</v>
      </c>
      <c r="H818" s="266">
        <v>9.1999999999999993</v>
      </c>
      <c r="I818" s="267"/>
      <c r="J818" s="268">
        <f>ROUND(I818*H818,2)</f>
        <v>0</v>
      </c>
      <c r="K818" s="269"/>
      <c r="L818" s="270"/>
      <c r="M818" s="271" t="s">
        <v>1</v>
      </c>
      <c r="N818" s="272" t="s">
        <v>39</v>
      </c>
      <c r="O818" s="91"/>
      <c r="P818" s="225">
        <f>O818*H818</f>
        <v>0</v>
      </c>
      <c r="Q818" s="225">
        <v>0.00013999999999999999</v>
      </c>
      <c r="R818" s="225">
        <f>Q818*H818</f>
        <v>0.0012879999999999999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353</v>
      </c>
      <c r="AT818" s="227" t="s">
        <v>170</v>
      </c>
      <c r="AU818" s="227" t="s">
        <v>151</v>
      </c>
      <c r="AY818" s="17" t="s">
        <v>143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151</v>
      </c>
      <c r="BK818" s="228">
        <f>ROUND(I818*H818,2)</f>
        <v>0</v>
      </c>
      <c r="BL818" s="17" t="s">
        <v>279</v>
      </c>
      <c r="BM818" s="227" t="s">
        <v>1114</v>
      </c>
    </row>
    <row r="819" s="14" customFormat="1">
      <c r="A819" s="14"/>
      <c r="B819" s="240"/>
      <c r="C819" s="241"/>
      <c r="D819" s="231" t="s">
        <v>153</v>
      </c>
      <c r="E819" s="241"/>
      <c r="F819" s="243" t="s">
        <v>1115</v>
      </c>
      <c r="G819" s="241"/>
      <c r="H819" s="244">
        <v>9.1999999999999993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153</v>
      </c>
      <c r="AU819" s="250" t="s">
        <v>151</v>
      </c>
      <c r="AV819" s="14" t="s">
        <v>151</v>
      </c>
      <c r="AW819" s="14" t="s">
        <v>4</v>
      </c>
      <c r="AX819" s="14" t="s">
        <v>81</v>
      </c>
      <c r="AY819" s="250" t="s">
        <v>143</v>
      </c>
    </row>
    <row r="820" s="2" customFormat="1" ht="24.15" customHeight="1">
      <c r="A820" s="38"/>
      <c r="B820" s="39"/>
      <c r="C820" s="215" t="s">
        <v>1116</v>
      </c>
      <c r="D820" s="215" t="s">
        <v>146</v>
      </c>
      <c r="E820" s="216" t="s">
        <v>1117</v>
      </c>
      <c r="F820" s="217" t="s">
        <v>1118</v>
      </c>
      <c r="G820" s="218" t="s">
        <v>192</v>
      </c>
      <c r="H820" s="219">
        <v>30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</v>
      </c>
      <c r="T820" s="22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279</v>
      </c>
      <c r="AT820" s="227" t="s">
        <v>146</v>
      </c>
      <c r="AU820" s="227" t="s">
        <v>151</v>
      </c>
      <c r="AY820" s="17" t="s">
        <v>143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151</v>
      </c>
      <c r="BK820" s="228">
        <f>ROUND(I820*H820,2)</f>
        <v>0</v>
      </c>
      <c r="BL820" s="17" t="s">
        <v>279</v>
      </c>
      <c r="BM820" s="227" t="s">
        <v>1119</v>
      </c>
    </row>
    <row r="821" s="13" customFormat="1">
      <c r="A821" s="13"/>
      <c r="B821" s="229"/>
      <c r="C821" s="230"/>
      <c r="D821" s="231" t="s">
        <v>153</v>
      </c>
      <c r="E821" s="232" t="s">
        <v>1</v>
      </c>
      <c r="F821" s="233" t="s">
        <v>1120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153</v>
      </c>
      <c r="AU821" s="239" t="s">
        <v>151</v>
      </c>
      <c r="AV821" s="13" t="s">
        <v>81</v>
      </c>
      <c r="AW821" s="13" t="s">
        <v>30</v>
      </c>
      <c r="AX821" s="13" t="s">
        <v>73</v>
      </c>
      <c r="AY821" s="239" t="s">
        <v>143</v>
      </c>
    </row>
    <row r="822" s="14" customFormat="1">
      <c r="A822" s="14"/>
      <c r="B822" s="240"/>
      <c r="C822" s="241"/>
      <c r="D822" s="231" t="s">
        <v>153</v>
      </c>
      <c r="E822" s="242" t="s">
        <v>1</v>
      </c>
      <c r="F822" s="243" t="s">
        <v>279</v>
      </c>
      <c r="G822" s="241"/>
      <c r="H822" s="244">
        <v>16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153</v>
      </c>
      <c r="AU822" s="250" t="s">
        <v>151</v>
      </c>
      <c r="AV822" s="14" t="s">
        <v>151</v>
      </c>
      <c r="AW822" s="14" t="s">
        <v>30</v>
      </c>
      <c r="AX822" s="14" t="s">
        <v>73</v>
      </c>
      <c r="AY822" s="250" t="s">
        <v>143</v>
      </c>
    </row>
    <row r="823" s="13" customFormat="1">
      <c r="A823" s="13"/>
      <c r="B823" s="229"/>
      <c r="C823" s="230"/>
      <c r="D823" s="231" t="s">
        <v>153</v>
      </c>
      <c r="E823" s="232" t="s">
        <v>1</v>
      </c>
      <c r="F823" s="233" t="s">
        <v>1121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153</v>
      </c>
      <c r="AU823" s="239" t="s">
        <v>151</v>
      </c>
      <c r="AV823" s="13" t="s">
        <v>81</v>
      </c>
      <c r="AW823" s="13" t="s">
        <v>30</v>
      </c>
      <c r="AX823" s="13" t="s">
        <v>73</v>
      </c>
      <c r="AY823" s="239" t="s">
        <v>143</v>
      </c>
    </row>
    <row r="824" s="14" customFormat="1">
      <c r="A824" s="14"/>
      <c r="B824" s="240"/>
      <c r="C824" s="241"/>
      <c r="D824" s="231" t="s">
        <v>153</v>
      </c>
      <c r="E824" s="242" t="s">
        <v>1</v>
      </c>
      <c r="F824" s="243" t="s">
        <v>262</v>
      </c>
      <c r="G824" s="241"/>
      <c r="H824" s="244">
        <v>14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153</v>
      </c>
      <c r="AU824" s="250" t="s">
        <v>151</v>
      </c>
      <c r="AV824" s="14" t="s">
        <v>151</v>
      </c>
      <c r="AW824" s="14" t="s">
        <v>30</v>
      </c>
      <c r="AX824" s="14" t="s">
        <v>73</v>
      </c>
      <c r="AY824" s="250" t="s">
        <v>143</v>
      </c>
    </row>
    <row r="825" s="15" customFormat="1">
      <c r="A825" s="15"/>
      <c r="B825" s="251"/>
      <c r="C825" s="252"/>
      <c r="D825" s="231" t="s">
        <v>153</v>
      </c>
      <c r="E825" s="253" t="s">
        <v>1</v>
      </c>
      <c r="F825" s="254" t="s">
        <v>163</v>
      </c>
      <c r="G825" s="252"/>
      <c r="H825" s="255">
        <v>30</v>
      </c>
      <c r="I825" s="256"/>
      <c r="J825" s="252"/>
      <c r="K825" s="252"/>
      <c r="L825" s="257"/>
      <c r="M825" s="258"/>
      <c r="N825" s="259"/>
      <c r="O825" s="259"/>
      <c r="P825" s="259"/>
      <c r="Q825" s="259"/>
      <c r="R825" s="259"/>
      <c r="S825" s="259"/>
      <c r="T825" s="260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1" t="s">
        <v>153</v>
      </c>
      <c r="AU825" s="261" t="s">
        <v>151</v>
      </c>
      <c r="AV825" s="15" t="s">
        <v>150</v>
      </c>
      <c r="AW825" s="15" t="s">
        <v>30</v>
      </c>
      <c r="AX825" s="15" t="s">
        <v>81</v>
      </c>
      <c r="AY825" s="261" t="s">
        <v>143</v>
      </c>
    </row>
    <row r="826" s="2" customFormat="1" ht="24.15" customHeight="1">
      <c r="A826" s="38"/>
      <c r="B826" s="39"/>
      <c r="C826" s="262" t="s">
        <v>1122</v>
      </c>
      <c r="D826" s="262" t="s">
        <v>170</v>
      </c>
      <c r="E826" s="263" t="s">
        <v>1123</v>
      </c>
      <c r="F826" s="264" t="s">
        <v>1124</v>
      </c>
      <c r="G826" s="265" t="s">
        <v>192</v>
      </c>
      <c r="H826" s="266">
        <v>36</v>
      </c>
      <c r="I826" s="267"/>
      <c r="J826" s="268">
        <f>ROUND(I826*H826,2)</f>
        <v>0</v>
      </c>
      <c r="K826" s="269"/>
      <c r="L826" s="270"/>
      <c r="M826" s="271" t="s">
        <v>1</v>
      </c>
      <c r="N826" s="272" t="s">
        <v>39</v>
      </c>
      <c r="O826" s="91"/>
      <c r="P826" s="225">
        <f>O826*H826</f>
        <v>0</v>
      </c>
      <c r="Q826" s="225">
        <v>0.00025000000000000001</v>
      </c>
      <c r="R826" s="225">
        <f>Q826*H826</f>
        <v>0.0090000000000000011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353</v>
      </c>
      <c r="AT826" s="227" t="s">
        <v>170</v>
      </c>
      <c r="AU826" s="227" t="s">
        <v>151</v>
      </c>
      <c r="AY826" s="17" t="s">
        <v>143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151</v>
      </c>
      <c r="BK826" s="228">
        <f>ROUND(I826*H826,2)</f>
        <v>0</v>
      </c>
      <c r="BL826" s="17" t="s">
        <v>279</v>
      </c>
      <c r="BM826" s="227" t="s">
        <v>1125</v>
      </c>
    </row>
    <row r="827" s="14" customFormat="1">
      <c r="A827" s="14"/>
      <c r="B827" s="240"/>
      <c r="C827" s="241"/>
      <c r="D827" s="231" t="s">
        <v>153</v>
      </c>
      <c r="E827" s="242" t="s">
        <v>1</v>
      </c>
      <c r="F827" s="243" t="s">
        <v>1126</v>
      </c>
      <c r="G827" s="241"/>
      <c r="H827" s="244">
        <v>30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153</v>
      </c>
      <c r="AU827" s="250" t="s">
        <v>151</v>
      </c>
      <c r="AV827" s="14" t="s">
        <v>151</v>
      </c>
      <c r="AW827" s="14" t="s">
        <v>30</v>
      </c>
      <c r="AX827" s="14" t="s">
        <v>81</v>
      </c>
      <c r="AY827" s="250" t="s">
        <v>143</v>
      </c>
    </row>
    <row r="828" s="14" customFormat="1">
      <c r="A828" s="14"/>
      <c r="B828" s="240"/>
      <c r="C828" s="241"/>
      <c r="D828" s="231" t="s">
        <v>153</v>
      </c>
      <c r="E828" s="241"/>
      <c r="F828" s="243" t="s">
        <v>1127</v>
      </c>
      <c r="G828" s="241"/>
      <c r="H828" s="244">
        <v>36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153</v>
      </c>
      <c r="AU828" s="250" t="s">
        <v>151</v>
      </c>
      <c r="AV828" s="14" t="s">
        <v>151</v>
      </c>
      <c r="AW828" s="14" t="s">
        <v>4</v>
      </c>
      <c r="AX828" s="14" t="s">
        <v>81</v>
      </c>
      <c r="AY828" s="250" t="s">
        <v>143</v>
      </c>
    </row>
    <row r="829" s="2" customFormat="1" ht="24.15" customHeight="1">
      <c r="A829" s="38"/>
      <c r="B829" s="39"/>
      <c r="C829" s="215" t="s">
        <v>1128</v>
      </c>
      <c r="D829" s="215" t="s">
        <v>146</v>
      </c>
      <c r="E829" s="216" t="s">
        <v>1129</v>
      </c>
      <c r="F829" s="217" t="s">
        <v>1130</v>
      </c>
      <c r="G829" s="218" t="s">
        <v>192</v>
      </c>
      <c r="H829" s="219">
        <v>10</v>
      </c>
      <c r="I829" s="220"/>
      <c r="J829" s="221">
        <f>ROUND(I829*H829,2)</f>
        <v>0</v>
      </c>
      <c r="K829" s="222"/>
      <c r="L829" s="44"/>
      <c r="M829" s="223" t="s">
        <v>1</v>
      </c>
      <c r="N829" s="224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279</v>
      </c>
      <c r="AT829" s="227" t="s">
        <v>146</v>
      </c>
      <c r="AU829" s="227" t="s">
        <v>151</v>
      </c>
      <c r="AY829" s="17" t="s">
        <v>143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151</v>
      </c>
      <c r="BK829" s="228">
        <f>ROUND(I829*H829,2)</f>
        <v>0</v>
      </c>
      <c r="BL829" s="17" t="s">
        <v>279</v>
      </c>
      <c r="BM829" s="227" t="s">
        <v>1131</v>
      </c>
    </row>
    <row r="830" s="13" customFormat="1">
      <c r="A830" s="13"/>
      <c r="B830" s="229"/>
      <c r="C830" s="230"/>
      <c r="D830" s="231" t="s">
        <v>153</v>
      </c>
      <c r="E830" s="232" t="s">
        <v>1</v>
      </c>
      <c r="F830" s="233" t="s">
        <v>1059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153</v>
      </c>
      <c r="AU830" s="239" t="s">
        <v>151</v>
      </c>
      <c r="AV830" s="13" t="s">
        <v>81</v>
      </c>
      <c r="AW830" s="13" t="s">
        <v>30</v>
      </c>
      <c r="AX830" s="13" t="s">
        <v>73</v>
      </c>
      <c r="AY830" s="239" t="s">
        <v>143</v>
      </c>
    </row>
    <row r="831" s="14" customFormat="1">
      <c r="A831" s="14"/>
      <c r="B831" s="240"/>
      <c r="C831" s="241"/>
      <c r="D831" s="231" t="s">
        <v>153</v>
      </c>
      <c r="E831" s="242" t="s">
        <v>1</v>
      </c>
      <c r="F831" s="243" t="s">
        <v>217</v>
      </c>
      <c r="G831" s="241"/>
      <c r="H831" s="244">
        <v>10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153</v>
      </c>
      <c r="AU831" s="250" t="s">
        <v>151</v>
      </c>
      <c r="AV831" s="14" t="s">
        <v>151</v>
      </c>
      <c r="AW831" s="14" t="s">
        <v>30</v>
      </c>
      <c r="AX831" s="14" t="s">
        <v>81</v>
      </c>
      <c r="AY831" s="250" t="s">
        <v>143</v>
      </c>
    </row>
    <row r="832" s="2" customFormat="1" ht="24.15" customHeight="1">
      <c r="A832" s="38"/>
      <c r="B832" s="39"/>
      <c r="C832" s="262" t="s">
        <v>1132</v>
      </c>
      <c r="D832" s="262" t="s">
        <v>170</v>
      </c>
      <c r="E832" s="263" t="s">
        <v>1133</v>
      </c>
      <c r="F832" s="264" t="s">
        <v>1134</v>
      </c>
      <c r="G832" s="265" t="s">
        <v>192</v>
      </c>
      <c r="H832" s="266">
        <v>11.5</v>
      </c>
      <c r="I832" s="267"/>
      <c r="J832" s="268">
        <f>ROUND(I832*H832,2)</f>
        <v>0</v>
      </c>
      <c r="K832" s="269"/>
      <c r="L832" s="270"/>
      <c r="M832" s="271" t="s">
        <v>1</v>
      </c>
      <c r="N832" s="272" t="s">
        <v>39</v>
      </c>
      <c r="O832" s="91"/>
      <c r="P832" s="225">
        <f>O832*H832</f>
        <v>0</v>
      </c>
      <c r="Q832" s="225">
        <v>0.00052999999999999998</v>
      </c>
      <c r="R832" s="225">
        <f>Q832*H832</f>
        <v>0.0060949999999999997</v>
      </c>
      <c r="S832" s="225">
        <v>0</v>
      </c>
      <c r="T832" s="226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7" t="s">
        <v>353</v>
      </c>
      <c r="AT832" s="227" t="s">
        <v>170</v>
      </c>
      <c r="AU832" s="227" t="s">
        <v>151</v>
      </c>
      <c r="AY832" s="17" t="s">
        <v>143</v>
      </c>
      <c r="BE832" s="228">
        <f>IF(N832="základní",J832,0)</f>
        <v>0</v>
      </c>
      <c r="BF832" s="228">
        <f>IF(N832="snížená",J832,0)</f>
        <v>0</v>
      </c>
      <c r="BG832" s="228">
        <f>IF(N832="zákl. přenesená",J832,0)</f>
        <v>0</v>
      </c>
      <c r="BH832" s="228">
        <f>IF(N832="sníž. přenesená",J832,0)</f>
        <v>0</v>
      </c>
      <c r="BI832" s="228">
        <f>IF(N832="nulová",J832,0)</f>
        <v>0</v>
      </c>
      <c r="BJ832" s="17" t="s">
        <v>151</v>
      </c>
      <c r="BK832" s="228">
        <f>ROUND(I832*H832,2)</f>
        <v>0</v>
      </c>
      <c r="BL832" s="17" t="s">
        <v>279</v>
      </c>
      <c r="BM832" s="227" t="s">
        <v>1135</v>
      </c>
    </row>
    <row r="833" s="14" customFormat="1">
      <c r="A833" s="14"/>
      <c r="B833" s="240"/>
      <c r="C833" s="241"/>
      <c r="D833" s="231" t="s">
        <v>153</v>
      </c>
      <c r="E833" s="241"/>
      <c r="F833" s="243" t="s">
        <v>1136</v>
      </c>
      <c r="G833" s="241"/>
      <c r="H833" s="244">
        <v>11.5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153</v>
      </c>
      <c r="AU833" s="250" t="s">
        <v>151</v>
      </c>
      <c r="AV833" s="14" t="s">
        <v>151</v>
      </c>
      <c r="AW833" s="14" t="s">
        <v>4</v>
      </c>
      <c r="AX833" s="14" t="s">
        <v>81</v>
      </c>
      <c r="AY833" s="250" t="s">
        <v>143</v>
      </c>
    </row>
    <row r="834" s="2" customFormat="1" ht="24.15" customHeight="1">
      <c r="A834" s="38"/>
      <c r="B834" s="39"/>
      <c r="C834" s="215" t="s">
        <v>1137</v>
      </c>
      <c r="D834" s="215" t="s">
        <v>146</v>
      </c>
      <c r="E834" s="216" t="s">
        <v>1138</v>
      </c>
      <c r="F834" s="217" t="s">
        <v>1139</v>
      </c>
      <c r="G834" s="218" t="s">
        <v>149</v>
      </c>
      <c r="H834" s="219">
        <v>65</v>
      </c>
      <c r="I834" s="220"/>
      <c r="J834" s="221">
        <f>ROUND(I834*H834,2)</f>
        <v>0</v>
      </c>
      <c r="K834" s="222"/>
      <c r="L834" s="44"/>
      <c r="M834" s="223" t="s">
        <v>1</v>
      </c>
      <c r="N834" s="224" t="s">
        <v>39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</v>
      </c>
      <c r="T834" s="226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279</v>
      </c>
      <c r="AT834" s="227" t="s">
        <v>146</v>
      </c>
      <c r="AU834" s="227" t="s">
        <v>151</v>
      </c>
      <c r="AY834" s="17" t="s">
        <v>143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151</v>
      </c>
      <c r="BK834" s="228">
        <f>ROUND(I834*H834,2)</f>
        <v>0</v>
      </c>
      <c r="BL834" s="17" t="s">
        <v>279</v>
      </c>
      <c r="BM834" s="227" t="s">
        <v>1140</v>
      </c>
    </row>
    <row r="835" s="14" customFormat="1">
      <c r="A835" s="14"/>
      <c r="B835" s="240"/>
      <c r="C835" s="241"/>
      <c r="D835" s="231" t="s">
        <v>153</v>
      </c>
      <c r="E835" s="242" t="s">
        <v>1</v>
      </c>
      <c r="F835" s="243" t="s">
        <v>531</v>
      </c>
      <c r="G835" s="241"/>
      <c r="H835" s="244">
        <v>65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153</v>
      </c>
      <c r="AU835" s="250" t="s">
        <v>151</v>
      </c>
      <c r="AV835" s="14" t="s">
        <v>151</v>
      </c>
      <c r="AW835" s="14" t="s">
        <v>30</v>
      </c>
      <c r="AX835" s="14" t="s">
        <v>81</v>
      </c>
      <c r="AY835" s="250" t="s">
        <v>143</v>
      </c>
    </row>
    <row r="836" s="2" customFormat="1" ht="24.15" customHeight="1">
      <c r="A836" s="38"/>
      <c r="B836" s="39"/>
      <c r="C836" s="215" t="s">
        <v>1141</v>
      </c>
      <c r="D836" s="215" t="s">
        <v>146</v>
      </c>
      <c r="E836" s="216" t="s">
        <v>1142</v>
      </c>
      <c r="F836" s="217" t="s">
        <v>1143</v>
      </c>
      <c r="G836" s="218" t="s">
        <v>149</v>
      </c>
      <c r="H836" s="219">
        <v>15</v>
      </c>
      <c r="I836" s="220"/>
      <c r="J836" s="221">
        <f>ROUND(I836*H836,2)</f>
        <v>0</v>
      </c>
      <c r="K836" s="222"/>
      <c r="L836" s="44"/>
      <c r="M836" s="223" t="s">
        <v>1</v>
      </c>
      <c r="N836" s="224" t="s">
        <v>39</v>
      </c>
      <c r="O836" s="91"/>
      <c r="P836" s="225">
        <f>O836*H836</f>
        <v>0</v>
      </c>
      <c r="Q836" s="225">
        <v>0</v>
      </c>
      <c r="R836" s="225">
        <f>Q836*H836</f>
        <v>0</v>
      </c>
      <c r="S836" s="225">
        <v>0</v>
      </c>
      <c r="T836" s="226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7" t="s">
        <v>279</v>
      </c>
      <c r="AT836" s="227" t="s">
        <v>146</v>
      </c>
      <c r="AU836" s="227" t="s">
        <v>151</v>
      </c>
      <c r="AY836" s="17" t="s">
        <v>143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7" t="s">
        <v>151</v>
      </c>
      <c r="BK836" s="228">
        <f>ROUND(I836*H836,2)</f>
        <v>0</v>
      </c>
      <c r="BL836" s="17" t="s">
        <v>279</v>
      </c>
      <c r="BM836" s="227" t="s">
        <v>1144</v>
      </c>
    </row>
    <row r="837" s="14" customFormat="1">
      <c r="A837" s="14"/>
      <c r="B837" s="240"/>
      <c r="C837" s="241"/>
      <c r="D837" s="231" t="s">
        <v>153</v>
      </c>
      <c r="E837" s="242" t="s">
        <v>1</v>
      </c>
      <c r="F837" s="243" t="s">
        <v>8</v>
      </c>
      <c r="G837" s="241"/>
      <c r="H837" s="244">
        <v>15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153</v>
      </c>
      <c r="AU837" s="250" t="s">
        <v>151</v>
      </c>
      <c r="AV837" s="14" t="s">
        <v>151</v>
      </c>
      <c r="AW837" s="14" t="s">
        <v>30</v>
      </c>
      <c r="AX837" s="14" t="s">
        <v>81</v>
      </c>
      <c r="AY837" s="250" t="s">
        <v>143</v>
      </c>
    </row>
    <row r="838" s="2" customFormat="1" ht="21.75" customHeight="1">
      <c r="A838" s="38"/>
      <c r="B838" s="39"/>
      <c r="C838" s="215" t="s">
        <v>1145</v>
      </c>
      <c r="D838" s="215" t="s">
        <v>146</v>
      </c>
      <c r="E838" s="216" t="s">
        <v>1146</v>
      </c>
      <c r="F838" s="217" t="s">
        <v>1147</v>
      </c>
      <c r="G838" s="218" t="s">
        <v>149</v>
      </c>
      <c r="H838" s="219">
        <v>38</v>
      </c>
      <c r="I838" s="220"/>
      <c r="J838" s="221">
        <f>ROUND(I838*H838,2)</f>
        <v>0</v>
      </c>
      <c r="K838" s="222"/>
      <c r="L838" s="44"/>
      <c r="M838" s="223" t="s">
        <v>1</v>
      </c>
      <c r="N838" s="224" t="s">
        <v>39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279</v>
      </c>
      <c r="AT838" s="227" t="s">
        <v>146</v>
      </c>
      <c r="AU838" s="227" t="s">
        <v>151</v>
      </c>
      <c r="AY838" s="17" t="s">
        <v>143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151</v>
      </c>
      <c r="BK838" s="228">
        <f>ROUND(I838*H838,2)</f>
        <v>0</v>
      </c>
      <c r="BL838" s="17" t="s">
        <v>279</v>
      </c>
      <c r="BM838" s="227" t="s">
        <v>1148</v>
      </c>
    </row>
    <row r="839" s="2" customFormat="1" ht="24.15" customHeight="1">
      <c r="A839" s="38"/>
      <c r="B839" s="39"/>
      <c r="C839" s="215" t="s">
        <v>1149</v>
      </c>
      <c r="D839" s="215" t="s">
        <v>146</v>
      </c>
      <c r="E839" s="216" t="s">
        <v>1150</v>
      </c>
      <c r="F839" s="217" t="s">
        <v>1151</v>
      </c>
      <c r="G839" s="218" t="s">
        <v>149</v>
      </c>
      <c r="H839" s="219">
        <v>1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279</v>
      </c>
      <c r="AT839" s="227" t="s">
        <v>146</v>
      </c>
      <c r="AU839" s="227" t="s">
        <v>151</v>
      </c>
      <c r="AY839" s="17" t="s">
        <v>143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151</v>
      </c>
      <c r="BK839" s="228">
        <f>ROUND(I839*H839,2)</f>
        <v>0</v>
      </c>
      <c r="BL839" s="17" t="s">
        <v>279</v>
      </c>
      <c r="BM839" s="227" t="s">
        <v>1152</v>
      </c>
    </row>
    <row r="840" s="2" customFormat="1" ht="24.15" customHeight="1">
      <c r="A840" s="38"/>
      <c r="B840" s="39"/>
      <c r="C840" s="262" t="s">
        <v>1153</v>
      </c>
      <c r="D840" s="262" t="s">
        <v>170</v>
      </c>
      <c r="E840" s="263" t="s">
        <v>1154</v>
      </c>
      <c r="F840" s="264" t="s">
        <v>1155</v>
      </c>
      <c r="G840" s="265" t="s">
        <v>149</v>
      </c>
      <c r="H840" s="266">
        <v>1</v>
      </c>
      <c r="I840" s="267"/>
      <c r="J840" s="268">
        <f>ROUND(I840*H840,2)</f>
        <v>0</v>
      </c>
      <c r="K840" s="269"/>
      <c r="L840" s="270"/>
      <c r="M840" s="271" t="s">
        <v>1</v>
      </c>
      <c r="N840" s="272" t="s">
        <v>39</v>
      </c>
      <c r="O840" s="91"/>
      <c r="P840" s="225">
        <f>O840*H840</f>
        <v>0</v>
      </c>
      <c r="Q840" s="225">
        <v>0.0016199999999999999</v>
      </c>
      <c r="R840" s="225">
        <f>Q840*H840</f>
        <v>0.0016199999999999999</v>
      </c>
      <c r="S840" s="225">
        <v>0</v>
      </c>
      <c r="T840" s="226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353</v>
      </c>
      <c r="AT840" s="227" t="s">
        <v>170</v>
      </c>
      <c r="AU840" s="227" t="s">
        <v>151</v>
      </c>
      <c r="AY840" s="17" t="s">
        <v>143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151</v>
      </c>
      <c r="BK840" s="228">
        <f>ROUND(I840*H840,2)</f>
        <v>0</v>
      </c>
      <c r="BL840" s="17" t="s">
        <v>279</v>
      </c>
      <c r="BM840" s="227" t="s">
        <v>1156</v>
      </c>
    </row>
    <row r="841" s="2" customFormat="1" ht="24.15" customHeight="1">
      <c r="A841" s="38"/>
      <c r="B841" s="39"/>
      <c r="C841" s="215" t="s">
        <v>1157</v>
      </c>
      <c r="D841" s="215" t="s">
        <v>146</v>
      </c>
      <c r="E841" s="216" t="s">
        <v>1158</v>
      </c>
      <c r="F841" s="217" t="s">
        <v>1159</v>
      </c>
      <c r="G841" s="218" t="s">
        <v>149</v>
      </c>
      <c r="H841" s="219">
        <v>1</v>
      </c>
      <c r="I841" s="220"/>
      <c r="J841" s="221">
        <f>ROUND(I841*H841,2)</f>
        <v>0</v>
      </c>
      <c r="K841" s="222"/>
      <c r="L841" s="44"/>
      <c r="M841" s="223" t="s">
        <v>1</v>
      </c>
      <c r="N841" s="224" t="s">
        <v>39</v>
      </c>
      <c r="O841" s="91"/>
      <c r="P841" s="225">
        <f>O841*H841</f>
        <v>0</v>
      </c>
      <c r="Q841" s="225">
        <v>0</v>
      </c>
      <c r="R841" s="225">
        <f>Q841*H841</f>
        <v>0</v>
      </c>
      <c r="S841" s="225">
        <v>0.014999999999999999</v>
      </c>
      <c r="T841" s="226">
        <f>S841*H841</f>
        <v>0.014999999999999999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279</v>
      </c>
      <c r="AT841" s="227" t="s">
        <v>146</v>
      </c>
      <c r="AU841" s="227" t="s">
        <v>151</v>
      </c>
      <c r="AY841" s="17" t="s">
        <v>143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151</v>
      </c>
      <c r="BK841" s="228">
        <f>ROUND(I841*H841,2)</f>
        <v>0</v>
      </c>
      <c r="BL841" s="17" t="s">
        <v>279</v>
      </c>
      <c r="BM841" s="227" t="s">
        <v>1160</v>
      </c>
    </row>
    <row r="842" s="2" customFormat="1" ht="24.15" customHeight="1">
      <c r="A842" s="38"/>
      <c r="B842" s="39"/>
      <c r="C842" s="215" t="s">
        <v>1161</v>
      </c>
      <c r="D842" s="215" t="s">
        <v>146</v>
      </c>
      <c r="E842" s="216" t="s">
        <v>1162</v>
      </c>
      <c r="F842" s="217" t="s">
        <v>1163</v>
      </c>
      <c r="G842" s="218" t="s">
        <v>149</v>
      </c>
      <c r="H842" s="219">
        <v>10</v>
      </c>
      <c r="I842" s="220"/>
      <c r="J842" s="221">
        <f>ROUND(I842*H842,2)</f>
        <v>0</v>
      </c>
      <c r="K842" s="222"/>
      <c r="L842" s="44"/>
      <c r="M842" s="223" t="s">
        <v>1</v>
      </c>
      <c r="N842" s="224" t="s">
        <v>39</v>
      </c>
      <c r="O842" s="91"/>
      <c r="P842" s="225">
        <f>O842*H842</f>
        <v>0</v>
      </c>
      <c r="Q842" s="225">
        <v>0</v>
      </c>
      <c r="R842" s="225">
        <f>Q842*H842</f>
        <v>0</v>
      </c>
      <c r="S842" s="225">
        <v>0.00023000000000000001</v>
      </c>
      <c r="T842" s="226">
        <f>S842*H842</f>
        <v>0.0023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279</v>
      </c>
      <c r="AT842" s="227" t="s">
        <v>146</v>
      </c>
      <c r="AU842" s="227" t="s">
        <v>151</v>
      </c>
      <c r="AY842" s="17" t="s">
        <v>143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151</v>
      </c>
      <c r="BK842" s="228">
        <f>ROUND(I842*H842,2)</f>
        <v>0</v>
      </c>
      <c r="BL842" s="17" t="s">
        <v>279</v>
      </c>
      <c r="BM842" s="227" t="s">
        <v>1164</v>
      </c>
    </row>
    <row r="843" s="14" customFormat="1">
      <c r="A843" s="14"/>
      <c r="B843" s="240"/>
      <c r="C843" s="241"/>
      <c r="D843" s="231" t="s">
        <v>153</v>
      </c>
      <c r="E843" s="242" t="s">
        <v>1</v>
      </c>
      <c r="F843" s="243" t="s">
        <v>217</v>
      </c>
      <c r="G843" s="241"/>
      <c r="H843" s="244">
        <v>10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153</v>
      </c>
      <c r="AU843" s="250" t="s">
        <v>151</v>
      </c>
      <c r="AV843" s="14" t="s">
        <v>151</v>
      </c>
      <c r="AW843" s="14" t="s">
        <v>30</v>
      </c>
      <c r="AX843" s="14" t="s">
        <v>81</v>
      </c>
      <c r="AY843" s="250" t="s">
        <v>143</v>
      </c>
    </row>
    <row r="844" s="2" customFormat="1" ht="24.15" customHeight="1">
      <c r="A844" s="38"/>
      <c r="B844" s="39"/>
      <c r="C844" s="215" t="s">
        <v>1165</v>
      </c>
      <c r="D844" s="215" t="s">
        <v>146</v>
      </c>
      <c r="E844" s="216" t="s">
        <v>1166</v>
      </c>
      <c r="F844" s="217" t="s">
        <v>1167</v>
      </c>
      <c r="G844" s="218" t="s">
        <v>149</v>
      </c>
      <c r="H844" s="219">
        <v>1</v>
      </c>
      <c r="I844" s="220"/>
      <c r="J844" s="221">
        <f>ROUND(I844*H844,2)</f>
        <v>0</v>
      </c>
      <c r="K844" s="222"/>
      <c r="L844" s="44"/>
      <c r="M844" s="223" t="s">
        <v>1</v>
      </c>
      <c r="N844" s="224" t="s">
        <v>39</v>
      </c>
      <c r="O844" s="91"/>
      <c r="P844" s="225">
        <f>O844*H844</f>
        <v>0</v>
      </c>
      <c r="Q844" s="225">
        <v>0</v>
      </c>
      <c r="R844" s="225">
        <f>Q844*H844</f>
        <v>0</v>
      </c>
      <c r="S844" s="225">
        <v>0</v>
      </c>
      <c r="T844" s="226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27" t="s">
        <v>279</v>
      </c>
      <c r="AT844" s="227" t="s">
        <v>146</v>
      </c>
      <c r="AU844" s="227" t="s">
        <v>151</v>
      </c>
      <c r="AY844" s="17" t="s">
        <v>143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7" t="s">
        <v>151</v>
      </c>
      <c r="BK844" s="228">
        <f>ROUND(I844*H844,2)</f>
        <v>0</v>
      </c>
      <c r="BL844" s="17" t="s">
        <v>279</v>
      </c>
      <c r="BM844" s="227" t="s">
        <v>1168</v>
      </c>
    </row>
    <row r="845" s="2" customFormat="1" ht="24.15" customHeight="1">
      <c r="A845" s="38"/>
      <c r="B845" s="39"/>
      <c r="C845" s="215" t="s">
        <v>1169</v>
      </c>
      <c r="D845" s="215" t="s">
        <v>146</v>
      </c>
      <c r="E845" s="216" t="s">
        <v>1170</v>
      </c>
      <c r="F845" s="217" t="s">
        <v>1171</v>
      </c>
      <c r="G845" s="218" t="s">
        <v>149</v>
      </c>
      <c r="H845" s="219">
        <v>8</v>
      </c>
      <c r="I845" s="220"/>
      <c r="J845" s="221">
        <f>ROUND(I845*H845,2)</f>
        <v>0</v>
      </c>
      <c r="K845" s="222"/>
      <c r="L845" s="44"/>
      <c r="M845" s="223" t="s">
        <v>1</v>
      </c>
      <c r="N845" s="224" t="s">
        <v>39</v>
      </c>
      <c r="O845" s="91"/>
      <c r="P845" s="225">
        <f>O845*H845</f>
        <v>0</v>
      </c>
      <c r="Q845" s="225">
        <v>0</v>
      </c>
      <c r="R845" s="225">
        <f>Q845*H845</f>
        <v>0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279</v>
      </c>
      <c r="AT845" s="227" t="s">
        <v>146</v>
      </c>
      <c r="AU845" s="227" t="s">
        <v>151</v>
      </c>
      <c r="AY845" s="17" t="s">
        <v>143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151</v>
      </c>
      <c r="BK845" s="228">
        <f>ROUND(I845*H845,2)</f>
        <v>0</v>
      </c>
      <c r="BL845" s="17" t="s">
        <v>279</v>
      </c>
      <c r="BM845" s="227" t="s">
        <v>1172</v>
      </c>
    </row>
    <row r="846" s="13" customFormat="1">
      <c r="A846" s="13"/>
      <c r="B846" s="229"/>
      <c r="C846" s="230"/>
      <c r="D846" s="231" t="s">
        <v>153</v>
      </c>
      <c r="E846" s="232" t="s">
        <v>1</v>
      </c>
      <c r="F846" s="233" t="s">
        <v>209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153</v>
      </c>
      <c r="AU846" s="239" t="s">
        <v>151</v>
      </c>
      <c r="AV846" s="13" t="s">
        <v>81</v>
      </c>
      <c r="AW846" s="13" t="s">
        <v>30</v>
      </c>
      <c r="AX846" s="13" t="s">
        <v>73</v>
      </c>
      <c r="AY846" s="239" t="s">
        <v>143</v>
      </c>
    </row>
    <row r="847" s="14" customFormat="1">
      <c r="A847" s="14"/>
      <c r="B847" s="240"/>
      <c r="C847" s="241"/>
      <c r="D847" s="231" t="s">
        <v>153</v>
      </c>
      <c r="E847" s="242" t="s">
        <v>1</v>
      </c>
      <c r="F847" s="243" t="s">
        <v>81</v>
      </c>
      <c r="G847" s="241"/>
      <c r="H847" s="244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153</v>
      </c>
      <c r="AU847" s="250" t="s">
        <v>151</v>
      </c>
      <c r="AV847" s="14" t="s">
        <v>151</v>
      </c>
      <c r="AW847" s="14" t="s">
        <v>30</v>
      </c>
      <c r="AX847" s="14" t="s">
        <v>73</v>
      </c>
      <c r="AY847" s="250" t="s">
        <v>143</v>
      </c>
    </row>
    <row r="848" s="13" customFormat="1">
      <c r="A848" s="13"/>
      <c r="B848" s="229"/>
      <c r="C848" s="230"/>
      <c r="D848" s="231" t="s">
        <v>153</v>
      </c>
      <c r="E848" s="232" t="s">
        <v>1</v>
      </c>
      <c r="F848" s="233" t="s">
        <v>215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153</v>
      </c>
      <c r="AU848" s="239" t="s">
        <v>151</v>
      </c>
      <c r="AV848" s="13" t="s">
        <v>81</v>
      </c>
      <c r="AW848" s="13" t="s">
        <v>30</v>
      </c>
      <c r="AX848" s="13" t="s">
        <v>73</v>
      </c>
      <c r="AY848" s="239" t="s">
        <v>143</v>
      </c>
    </row>
    <row r="849" s="14" customFormat="1">
      <c r="A849" s="14"/>
      <c r="B849" s="240"/>
      <c r="C849" s="241"/>
      <c r="D849" s="231" t="s">
        <v>153</v>
      </c>
      <c r="E849" s="242" t="s">
        <v>1</v>
      </c>
      <c r="F849" s="243" t="s">
        <v>81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153</v>
      </c>
      <c r="AU849" s="250" t="s">
        <v>151</v>
      </c>
      <c r="AV849" s="14" t="s">
        <v>151</v>
      </c>
      <c r="AW849" s="14" t="s">
        <v>30</v>
      </c>
      <c r="AX849" s="14" t="s">
        <v>73</v>
      </c>
      <c r="AY849" s="250" t="s">
        <v>143</v>
      </c>
    </row>
    <row r="850" s="13" customFormat="1">
      <c r="A850" s="13"/>
      <c r="B850" s="229"/>
      <c r="C850" s="230"/>
      <c r="D850" s="231" t="s">
        <v>153</v>
      </c>
      <c r="E850" s="232" t="s">
        <v>1</v>
      </c>
      <c r="F850" s="233" t="s">
        <v>211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153</v>
      </c>
      <c r="AU850" s="239" t="s">
        <v>151</v>
      </c>
      <c r="AV850" s="13" t="s">
        <v>81</v>
      </c>
      <c r="AW850" s="13" t="s">
        <v>30</v>
      </c>
      <c r="AX850" s="13" t="s">
        <v>73</v>
      </c>
      <c r="AY850" s="239" t="s">
        <v>143</v>
      </c>
    </row>
    <row r="851" s="14" customFormat="1">
      <c r="A851" s="14"/>
      <c r="B851" s="240"/>
      <c r="C851" s="241"/>
      <c r="D851" s="231" t="s">
        <v>153</v>
      </c>
      <c r="E851" s="242" t="s">
        <v>1</v>
      </c>
      <c r="F851" s="243" t="s">
        <v>151</v>
      </c>
      <c r="G851" s="241"/>
      <c r="H851" s="244">
        <v>2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153</v>
      </c>
      <c r="AU851" s="250" t="s">
        <v>151</v>
      </c>
      <c r="AV851" s="14" t="s">
        <v>151</v>
      </c>
      <c r="AW851" s="14" t="s">
        <v>30</v>
      </c>
      <c r="AX851" s="14" t="s">
        <v>73</v>
      </c>
      <c r="AY851" s="250" t="s">
        <v>143</v>
      </c>
    </row>
    <row r="852" s="13" customFormat="1">
      <c r="A852" s="13"/>
      <c r="B852" s="229"/>
      <c r="C852" s="230"/>
      <c r="D852" s="231" t="s">
        <v>153</v>
      </c>
      <c r="E852" s="232" t="s">
        <v>1</v>
      </c>
      <c r="F852" s="233" t="s">
        <v>1173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153</v>
      </c>
      <c r="AU852" s="239" t="s">
        <v>151</v>
      </c>
      <c r="AV852" s="13" t="s">
        <v>81</v>
      </c>
      <c r="AW852" s="13" t="s">
        <v>30</v>
      </c>
      <c r="AX852" s="13" t="s">
        <v>73</v>
      </c>
      <c r="AY852" s="239" t="s">
        <v>143</v>
      </c>
    </row>
    <row r="853" s="14" customFormat="1">
      <c r="A853" s="14"/>
      <c r="B853" s="240"/>
      <c r="C853" s="241"/>
      <c r="D853" s="231" t="s">
        <v>153</v>
      </c>
      <c r="E853" s="242" t="s">
        <v>1</v>
      </c>
      <c r="F853" s="243" t="s">
        <v>81</v>
      </c>
      <c r="G853" s="241"/>
      <c r="H853" s="244">
        <v>1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153</v>
      </c>
      <c r="AU853" s="250" t="s">
        <v>151</v>
      </c>
      <c r="AV853" s="14" t="s">
        <v>151</v>
      </c>
      <c r="AW853" s="14" t="s">
        <v>30</v>
      </c>
      <c r="AX853" s="14" t="s">
        <v>73</v>
      </c>
      <c r="AY853" s="250" t="s">
        <v>143</v>
      </c>
    </row>
    <row r="854" s="13" customFormat="1">
      <c r="A854" s="13"/>
      <c r="B854" s="229"/>
      <c r="C854" s="230"/>
      <c r="D854" s="231" t="s">
        <v>153</v>
      </c>
      <c r="E854" s="232" t="s">
        <v>1</v>
      </c>
      <c r="F854" s="233" t="s">
        <v>207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153</v>
      </c>
      <c r="AU854" s="239" t="s">
        <v>151</v>
      </c>
      <c r="AV854" s="13" t="s">
        <v>81</v>
      </c>
      <c r="AW854" s="13" t="s">
        <v>30</v>
      </c>
      <c r="AX854" s="13" t="s">
        <v>73</v>
      </c>
      <c r="AY854" s="239" t="s">
        <v>143</v>
      </c>
    </row>
    <row r="855" s="14" customFormat="1">
      <c r="A855" s="14"/>
      <c r="B855" s="240"/>
      <c r="C855" s="241"/>
      <c r="D855" s="231" t="s">
        <v>153</v>
      </c>
      <c r="E855" s="242" t="s">
        <v>1</v>
      </c>
      <c r="F855" s="243" t="s">
        <v>151</v>
      </c>
      <c r="G855" s="241"/>
      <c r="H855" s="244">
        <v>2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153</v>
      </c>
      <c r="AU855" s="250" t="s">
        <v>151</v>
      </c>
      <c r="AV855" s="14" t="s">
        <v>151</v>
      </c>
      <c r="AW855" s="14" t="s">
        <v>30</v>
      </c>
      <c r="AX855" s="14" t="s">
        <v>73</v>
      </c>
      <c r="AY855" s="250" t="s">
        <v>143</v>
      </c>
    </row>
    <row r="856" s="13" customFormat="1">
      <c r="A856" s="13"/>
      <c r="B856" s="229"/>
      <c r="C856" s="230"/>
      <c r="D856" s="231" t="s">
        <v>153</v>
      </c>
      <c r="E856" s="232" t="s">
        <v>1</v>
      </c>
      <c r="F856" s="233" t="s">
        <v>1092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153</v>
      </c>
      <c r="AU856" s="239" t="s">
        <v>151</v>
      </c>
      <c r="AV856" s="13" t="s">
        <v>81</v>
      </c>
      <c r="AW856" s="13" t="s">
        <v>30</v>
      </c>
      <c r="AX856" s="13" t="s">
        <v>73</v>
      </c>
      <c r="AY856" s="239" t="s">
        <v>143</v>
      </c>
    </row>
    <row r="857" s="14" customFormat="1">
      <c r="A857" s="14"/>
      <c r="B857" s="240"/>
      <c r="C857" s="241"/>
      <c r="D857" s="231" t="s">
        <v>153</v>
      </c>
      <c r="E857" s="242" t="s">
        <v>1</v>
      </c>
      <c r="F857" s="243" t="s">
        <v>81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153</v>
      </c>
      <c r="AU857" s="250" t="s">
        <v>151</v>
      </c>
      <c r="AV857" s="14" t="s">
        <v>151</v>
      </c>
      <c r="AW857" s="14" t="s">
        <v>30</v>
      </c>
      <c r="AX857" s="14" t="s">
        <v>73</v>
      </c>
      <c r="AY857" s="250" t="s">
        <v>143</v>
      </c>
    </row>
    <row r="858" s="15" customFormat="1">
      <c r="A858" s="15"/>
      <c r="B858" s="251"/>
      <c r="C858" s="252"/>
      <c r="D858" s="231" t="s">
        <v>153</v>
      </c>
      <c r="E858" s="253" t="s">
        <v>1</v>
      </c>
      <c r="F858" s="254" t="s">
        <v>163</v>
      </c>
      <c r="G858" s="252"/>
      <c r="H858" s="255">
        <v>8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1" t="s">
        <v>153</v>
      </c>
      <c r="AU858" s="261" t="s">
        <v>151</v>
      </c>
      <c r="AV858" s="15" t="s">
        <v>150</v>
      </c>
      <c r="AW858" s="15" t="s">
        <v>30</v>
      </c>
      <c r="AX858" s="15" t="s">
        <v>81</v>
      </c>
      <c r="AY858" s="261" t="s">
        <v>143</v>
      </c>
    </row>
    <row r="859" s="2" customFormat="1" ht="16.5" customHeight="1">
      <c r="A859" s="38"/>
      <c r="B859" s="39"/>
      <c r="C859" s="262" t="s">
        <v>1174</v>
      </c>
      <c r="D859" s="262" t="s">
        <v>170</v>
      </c>
      <c r="E859" s="263" t="s">
        <v>1175</v>
      </c>
      <c r="F859" s="264" t="s">
        <v>1176</v>
      </c>
      <c r="G859" s="265" t="s">
        <v>149</v>
      </c>
      <c r="H859" s="266">
        <v>8</v>
      </c>
      <c r="I859" s="267"/>
      <c r="J859" s="268">
        <f>ROUND(I859*H859,2)</f>
        <v>0</v>
      </c>
      <c r="K859" s="269"/>
      <c r="L859" s="270"/>
      <c r="M859" s="271" t="s">
        <v>1</v>
      </c>
      <c r="N859" s="272" t="s">
        <v>39</v>
      </c>
      <c r="O859" s="91"/>
      <c r="P859" s="225">
        <f>O859*H859</f>
        <v>0</v>
      </c>
      <c r="Q859" s="225">
        <v>4.0000000000000003E-05</v>
      </c>
      <c r="R859" s="225">
        <f>Q859*H859</f>
        <v>0.00032000000000000003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353</v>
      </c>
      <c r="AT859" s="227" t="s">
        <v>170</v>
      </c>
      <c r="AU859" s="227" t="s">
        <v>151</v>
      </c>
      <c r="AY859" s="17" t="s">
        <v>143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151</v>
      </c>
      <c r="BK859" s="228">
        <f>ROUND(I859*H859,2)</f>
        <v>0</v>
      </c>
      <c r="BL859" s="17" t="s">
        <v>279</v>
      </c>
      <c r="BM859" s="227" t="s">
        <v>1177</v>
      </c>
    </row>
    <row r="860" s="13" customFormat="1">
      <c r="A860" s="13"/>
      <c r="B860" s="229"/>
      <c r="C860" s="230"/>
      <c r="D860" s="231" t="s">
        <v>153</v>
      </c>
      <c r="E860" s="232" t="s">
        <v>1</v>
      </c>
      <c r="F860" s="233" t="s">
        <v>209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153</v>
      </c>
      <c r="AU860" s="239" t="s">
        <v>151</v>
      </c>
      <c r="AV860" s="13" t="s">
        <v>81</v>
      </c>
      <c r="AW860" s="13" t="s">
        <v>30</v>
      </c>
      <c r="AX860" s="13" t="s">
        <v>73</v>
      </c>
      <c r="AY860" s="239" t="s">
        <v>143</v>
      </c>
    </row>
    <row r="861" s="14" customFormat="1">
      <c r="A861" s="14"/>
      <c r="B861" s="240"/>
      <c r="C861" s="241"/>
      <c r="D861" s="231" t="s">
        <v>153</v>
      </c>
      <c r="E861" s="242" t="s">
        <v>1</v>
      </c>
      <c r="F861" s="243" t="s">
        <v>81</v>
      </c>
      <c r="G861" s="241"/>
      <c r="H861" s="244">
        <v>1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153</v>
      </c>
      <c r="AU861" s="250" t="s">
        <v>151</v>
      </c>
      <c r="AV861" s="14" t="s">
        <v>151</v>
      </c>
      <c r="AW861" s="14" t="s">
        <v>30</v>
      </c>
      <c r="AX861" s="14" t="s">
        <v>73</v>
      </c>
      <c r="AY861" s="250" t="s">
        <v>143</v>
      </c>
    </row>
    <row r="862" s="13" customFormat="1">
      <c r="A862" s="13"/>
      <c r="B862" s="229"/>
      <c r="C862" s="230"/>
      <c r="D862" s="231" t="s">
        <v>153</v>
      </c>
      <c r="E862" s="232" t="s">
        <v>1</v>
      </c>
      <c r="F862" s="233" t="s">
        <v>215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153</v>
      </c>
      <c r="AU862" s="239" t="s">
        <v>151</v>
      </c>
      <c r="AV862" s="13" t="s">
        <v>81</v>
      </c>
      <c r="AW862" s="13" t="s">
        <v>30</v>
      </c>
      <c r="AX862" s="13" t="s">
        <v>73</v>
      </c>
      <c r="AY862" s="239" t="s">
        <v>143</v>
      </c>
    </row>
    <row r="863" s="14" customFormat="1">
      <c r="A863" s="14"/>
      <c r="B863" s="240"/>
      <c r="C863" s="241"/>
      <c r="D863" s="231" t="s">
        <v>153</v>
      </c>
      <c r="E863" s="242" t="s">
        <v>1</v>
      </c>
      <c r="F863" s="243" t="s">
        <v>81</v>
      </c>
      <c r="G863" s="241"/>
      <c r="H863" s="244">
        <v>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153</v>
      </c>
      <c r="AU863" s="250" t="s">
        <v>151</v>
      </c>
      <c r="AV863" s="14" t="s">
        <v>151</v>
      </c>
      <c r="AW863" s="14" t="s">
        <v>30</v>
      </c>
      <c r="AX863" s="14" t="s">
        <v>73</v>
      </c>
      <c r="AY863" s="250" t="s">
        <v>143</v>
      </c>
    </row>
    <row r="864" s="13" customFormat="1">
      <c r="A864" s="13"/>
      <c r="B864" s="229"/>
      <c r="C864" s="230"/>
      <c r="D864" s="231" t="s">
        <v>153</v>
      </c>
      <c r="E864" s="232" t="s">
        <v>1</v>
      </c>
      <c r="F864" s="233" t="s">
        <v>211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153</v>
      </c>
      <c r="AU864" s="239" t="s">
        <v>151</v>
      </c>
      <c r="AV864" s="13" t="s">
        <v>81</v>
      </c>
      <c r="AW864" s="13" t="s">
        <v>30</v>
      </c>
      <c r="AX864" s="13" t="s">
        <v>73</v>
      </c>
      <c r="AY864" s="239" t="s">
        <v>143</v>
      </c>
    </row>
    <row r="865" s="14" customFormat="1">
      <c r="A865" s="14"/>
      <c r="B865" s="240"/>
      <c r="C865" s="241"/>
      <c r="D865" s="231" t="s">
        <v>153</v>
      </c>
      <c r="E865" s="242" t="s">
        <v>1</v>
      </c>
      <c r="F865" s="243" t="s">
        <v>151</v>
      </c>
      <c r="G865" s="241"/>
      <c r="H865" s="244">
        <v>2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153</v>
      </c>
      <c r="AU865" s="250" t="s">
        <v>151</v>
      </c>
      <c r="AV865" s="14" t="s">
        <v>151</v>
      </c>
      <c r="AW865" s="14" t="s">
        <v>30</v>
      </c>
      <c r="AX865" s="14" t="s">
        <v>73</v>
      </c>
      <c r="AY865" s="250" t="s">
        <v>143</v>
      </c>
    </row>
    <row r="866" s="13" customFormat="1">
      <c r="A866" s="13"/>
      <c r="B866" s="229"/>
      <c r="C866" s="230"/>
      <c r="D866" s="231" t="s">
        <v>153</v>
      </c>
      <c r="E866" s="232" t="s">
        <v>1</v>
      </c>
      <c r="F866" s="233" t="s">
        <v>1173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153</v>
      </c>
      <c r="AU866" s="239" t="s">
        <v>151</v>
      </c>
      <c r="AV866" s="13" t="s">
        <v>81</v>
      </c>
      <c r="AW866" s="13" t="s">
        <v>30</v>
      </c>
      <c r="AX866" s="13" t="s">
        <v>73</v>
      </c>
      <c r="AY866" s="239" t="s">
        <v>143</v>
      </c>
    </row>
    <row r="867" s="14" customFormat="1">
      <c r="A867" s="14"/>
      <c r="B867" s="240"/>
      <c r="C867" s="241"/>
      <c r="D867" s="231" t="s">
        <v>153</v>
      </c>
      <c r="E867" s="242" t="s">
        <v>1</v>
      </c>
      <c r="F867" s="243" t="s">
        <v>81</v>
      </c>
      <c r="G867" s="241"/>
      <c r="H867" s="244">
        <v>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153</v>
      </c>
      <c r="AU867" s="250" t="s">
        <v>151</v>
      </c>
      <c r="AV867" s="14" t="s">
        <v>151</v>
      </c>
      <c r="AW867" s="14" t="s">
        <v>30</v>
      </c>
      <c r="AX867" s="14" t="s">
        <v>73</v>
      </c>
      <c r="AY867" s="250" t="s">
        <v>143</v>
      </c>
    </row>
    <row r="868" s="13" customFormat="1">
      <c r="A868" s="13"/>
      <c r="B868" s="229"/>
      <c r="C868" s="230"/>
      <c r="D868" s="231" t="s">
        <v>153</v>
      </c>
      <c r="E868" s="232" t="s">
        <v>1</v>
      </c>
      <c r="F868" s="233" t="s">
        <v>207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153</v>
      </c>
      <c r="AU868" s="239" t="s">
        <v>151</v>
      </c>
      <c r="AV868" s="13" t="s">
        <v>81</v>
      </c>
      <c r="AW868" s="13" t="s">
        <v>30</v>
      </c>
      <c r="AX868" s="13" t="s">
        <v>73</v>
      </c>
      <c r="AY868" s="239" t="s">
        <v>143</v>
      </c>
    </row>
    <row r="869" s="14" customFormat="1">
      <c r="A869" s="14"/>
      <c r="B869" s="240"/>
      <c r="C869" s="241"/>
      <c r="D869" s="231" t="s">
        <v>153</v>
      </c>
      <c r="E869" s="242" t="s">
        <v>1</v>
      </c>
      <c r="F869" s="243" t="s">
        <v>151</v>
      </c>
      <c r="G869" s="241"/>
      <c r="H869" s="244">
        <v>2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153</v>
      </c>
      <c r="AU869" s="250" t="s">
        <v>151</v>
      </c>
      <c r="AV869" s="14" t="s">
        <v>151</v>
      </c>
      <c r="AW869" s="14" t="s">
        <v>30</v>
      </c>
      <c r="AX869" s="14" t="s">
        <v>73</v>
      </c>
      <c r="AY869" s="250" t="s">
        <v>143</v>
      </c>
    </row>
    <row r="870" s="13" customFormat="1">
      <c r="A870" s="13"/>
      <c r="B870" s="229"/>
      <c r="C870" s="230"/>
      <c r="D870" s="231" t="s">
        <v>153</v>
      </c>
      <c r="E870" s="232" t="s">
        <v>1</v>
      </c>
      <c r="F870" s="233" t="s">
        <v>1092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153</v>
      </c>
      <c r="AU870" s="239" t="s">
        <v>151</v>
      </c>
      <c r="AV870" s="13" t="s">
        <v>81</v>
      </c>
      <c r="AW870" s="13" t="s">
        <v>30</v>
      </c>
      <c r="AX870" s="13" t="s">
        <v>73</v>
      </c>
      <c r="AY870" s="239" t="s">
        <v>143</v>
      </c>
    </row>
    <row r="871" s="14" customFormat="1">
      <c r="A871" s="14"/>
      <c r="B871" s="240"/>
      <c r="C871" s="241"/>
      <c r="D871" s="231" t="s">
        <v>153</v>
      </c>
      <c r="E871" s="242" t="s">
        <v>1</v>
      </c>
      <c r="F871" s="243" t="s">
        <v>81</v>
      </c>
      <c r="G871" s="241"/>
      <c r="H871" s="244">
        <v>1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153</v>
      </c>
      <c r="AU871" s="250" t="s">
        <v>151</v>
      </c>
      <c r="AV871" s="14" t="s">
        <v>151</v>
      </c>
      <c r="AW871" s="14" t="s">
        <v>30</v>
      </c>
      <c r="AX871" s="14" t="s">
        <v>73</v>
      </c>
      <c r="AY871" s="250" t="s">
        <v>143</v>
      </c>
    </row>
    <row r="872" s="15" customFormat="1">
      <c r="A872" s="15"/>
      <c r="B872" s="251"/>
      <c r="C872" s="252"/>
      <c r="D872" s="231" t="s">
        <v>153</v>
      </c>
      <c r="E872" s="253" t="s">
        <v>1</v>
      </c>
      <c r="F872" s="254" t="s">
        <v>163</v>
      </c>
      <c r="G872" s="252"/>
      <c r="H872" s="255">
        <v>8</v>
      </c>
      <c r="I872" s="256"/>
      <c r="J872" s="252"/>
      <c r="K872" s="252"/>
      <c r="L872" s="257"/>
      <c r="M872" s="258"/>
      <c r="N872" s="259"/>
      <c r="O872" s="259"/>
      <c r="P872" s="259"/>
      <c r="Q872" s="259"/>
      <c r="R872" s="259"/>
      <c r="S872" s="259"/>
      <c r="T872" s="260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1" t="s">
        <v>153</v>
      </c>
      <c r="AU872" s="261" t="s">
        <v>151</v>
      </c>
      <c r="AV872" s="15" t="s">
        <v>150</v>
      </c>
      <c r="AW872" s="15" t="s">
        <v>30</v>
      </c>
      <c r="AX872" s="15" t="s">
        <v>81</v>
      </c>
      <c r="AY872" s="261" t="s">
        <v>143</v>
      </c>
    </row>
    <row r="873" s="2" customFormat="1" ht="24.15" customHeight="1">
      <c r="A873" s="38"/>
      <c r="B873" s="39"/>
      <c r="C873" s="262" t="s">
        <v>1178</v>
      </c>
      <c r="D873" s="262" t="s">
        <v>170</v>
      </c>
      <c r="E873" s="263" t="s">
        <v>1179</v>
      </c>
      <c r="F873" s="264" t="s">
        <v>1180</v>
      </c>
      <c r="G873" s="265" t="s">
        <v>149</v>
      </c>
      <c r="H873" s="266">
        <v>8</v>
      </c>
      <c r="I873" s="267"/>
      <c r="J873" s="268">
        <f>ROUND(I873*H873,2)</f>
        <v>0</v>
      </c>
      <c r="K873" s="269"/>
      <c r="L873" s="270"/>
      <c r="M873" s="271" t="s">
        <v>1</v>
      </c>
      <c r="N873" s="272" t="s">
        <v>39</v>
      </c>
      <c r="O873" s="91"/>
      <c r="P873" s="225">
        <f>O873*H873</f>
        <v>0</v>
      </c>
      <c r="Q873" s="225">
        <v>4.0000000000000003E-05</v>
      </c>
      <c r="R873" s="225">
        <f>Q873*H873</f>
        <v>0.00032000000000000003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353</v>
      </c>
      <c r="AT873" s="227" t="s">
        <v>170</v>
      </c>
      <c r="AU873" s="227" t="s">
        <v>151</v>
      </c>
      <c r="AY873" s="17" t="s">
        <v>143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151</v>
      </c>
      <c r="BK873" s="228">
        <f>ROUND(I873*H873,2)</f>
        <v>0</v>
      </c>
      <c r="BL873" s="17" t="s">
        <v>279</v>
      </c>
      <c r="BM873" s="227" t="s">
        <v>1181</v>
      </c>
    </row>
    <row r="874" s="13" customFormat="1">
      <c r="A874" s="13"/>
      <c r="B874" s="229"/>
      <c r="C874" s="230"/>
      <c r="D874" s="231" t="s">
        <v>153</v>
      </c>
      <c r="E874" s="232" t="s">
        <v>1</v>
      </c>
      <c r="F874" s="233" t="s">
        <v>209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153</v>
      </c>
      <c r="AU874" s="239" t="s">
        <v>151</v>
      </c>
      <c r="AV874" s="13" t="s">
        <v>81</v>
      </c>
      <c r="AW874" s="13" t="s">
        <v>30</v>
      </c>
      <c r="AX874" s="13" t="s">
        <v>73</v>
      </c>
      <c r="AY874" s="239" t="s">
        <v>143</v>
      </c>
    </row>
    <row r="875" s="14" customFormat="1">
      <c r="A875" s="14"/>
      <c r="B875" s="240"/>
      <c r="C875" s="241"/>
      <c r="D875" s="231" t="s">
        <v>153</v>
      </c>
      <c r="E875" s="242" t="s">
        <v>1</v>
      </c>
      <c r="F875" s="243" t="s">
        <v>81</v>
      </c>
      <c r="G875" s="241"/>
      <c r="H875" s="244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153</v>
      </c>
      <c r="AU875" s="250" t="s">
        <v>151</v>
      </c>
      <c r="AV875" s="14" t="s">
        <v>151</v>
      </c>
      <c r="AW875" s="14" t="s">
        <v>30</v>
      </c>
      <c r="AX875" s="14" t="s">
        <v>73</v>
      </c>
      <c r="AY875" s="250" t="s">
        <v>143</v>
      </c>
    </row>
    <row r="876" s="13" customFormat="1">
      <c r="A876" s="13"/>
      <c r="B876" s="229"/>
      <c r="C876" s="230"/>
      <c r="D876" s="231" t="s">
        <v>153</v>
      </c>
      <c r="E876" s="232" t="s">
        <v>1</v>
      </c>
      <c r="F876" s="233" t="s">
        <v>215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153</v>
      </c>
      <c r="AU876" s="239" t="s">
        <v>151</v>
      </c>
      <c r="AV876" s="13" t="s">
        <v>81</v>
      </c>
      <c r="AW876" s="13" t="s">
        <v>30</v>
      </c>
      <c r="AX876" s="13" t="s">
        <v>73</v>
      </c>
      <c r="AY876" s="239" t="s">
        <v>143</v>
      </c>
    </row>
    <row r="877" s="14" customFormat="1">
      <c r="A877" s="14"/>
      <c r="B877" s="240"/>
      <c r="C877" s="241"/>
      <c r="D877" s="231" t="s">
        <v>153</v>
      </c>
      <c r="E877" s="242" t="s">
        <v>1</v>
      </c>
      <c r="F877" s="243" t="s">
        <v>81</v>
      </c>
      <c r="G877" s="241"/>
      <c r="H877" s="244">
        <v>1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153</v>
      </c>
      <c r="AU877" s="250" t="s">
        <v>151</v>
      </c>
      <c r="AV877" s="14" t="s">
        <v>151</v>
      </c>
      <c r="AW877" s="14" t="s">
        <v>30</v>
      </c>
      <c r="AX877" s="14" t="s">
        <v>73</v>
      </c>
      <c r="AY877" s="250" t="s">
        <v>143</v>
      </c>
    </row>
    <row r="878" s="13" customFormat="1">
      <c r="A878" s="13"/>
      <c r="B878" s="229"/>
      <c r="C878" s="230"/>
      <c r="D878" s="231" t="s">
        <v>153</v>
      </c>
      <c r="E878" s="232" t="s">
        <v>1</v>
      </c>
      <c r="F878" s="233" t="s">
        <v>211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153</v>
      </c>
      <c r="AU878" s="239" t="s">
        <v>151</v>
      </c>
      <c r="AV878" s="13" t="s">
        <v>81</v>
      </c>
      <c r="AW878" s="13" t="s">
        <v>30</v>
      </c>
      <c r="AX878" s="13" t="s">
        <v>73</v>
      </c>
      <c r="AY878" s="239" t="s">
        <v>143</v>
      </c>
    </row>
    <row r="879" s="14" customFormat="1">
      <c r="A879" s="14"/>
      <c r="B879" s="240"/>
      <c r="C879" s="241"/>
      <c r="D879" s="231" t="s">
        <v>153</v>
      </c>
      <c r="E879" s="242" t="s">
        <v>1</v>
      </c>
      <c r="F879" s="243" t="s">
        <v>151</v>
      </c>
      <c r="G879" s="241"/>
      <c r="H879" s="244">
        <v>2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153</v>
      </c>
      <c r="AU879" s="250" t="s">
        <v>151</v>
      </c>
      <c r="AV879" s="14" t="s">
        <v>151</v>
      </c>
      <c r="AW879" s="14" t="s">
        <v>30</v>
      </c>
      <c r="AX879" s="14" t="s">
        <v>73</v>
      </c>
      <c r="AY879" s="250" t="s">
        <v>143</v>
      </c>
    </row>
    <row r="880" s="13" customFormat="1">
      <c r="A880" s="13"/>
      <c r="B880" s="229"/>
      <c r="C880" s="230"/>
      <c r="D880" s="231" t="s">
        <v>153</v>
      </c>
      <c r="E880" s="232" t="s">
        <v>1</v>
      </c>
      <c r="F880" s="233" t="s">
        <v>1173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153</v>
      </c>
      <c r="AU880" s="239" t="s">
        <v>151</v>
      </c>
      <c r="AV880" s="13" t="s">
        <v>81</v>
      </c>
      <c r="AW880" s="13" t="s">
        <v>30</v>
      </c>
      <c r="AX880" s="13" t="s">
        <v>73</v>
      </c>
      <c r="AY880" s="239" t="s">
        <v>143</v>
      </c>
    </row>
    <row r="881" s="14" customFormat="1">
      <c r="A881" s="14"/>
      <c r="B881" s="240"/>
      <c r="C881" s="241"/>
      <c r="D881" s="231" t="s">
        <v>153</v>
      </c>
      <c r="E881" s="242" t="s">
        <v>1</v>
      </c>
      <c r="F881" s="243" t="s">
        <v>81</v>
      </c>
      <c r="G881" s="241"/>
      <c r="H881" s="244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153</v>
      </c>
      <c r="AU881" s="250" t="s">
        <v>151</v>
      </c>
      <c r="AV881" s="14" t="s">
        <v>151</v>
      </c>
      <c r="AW881" s="14" t="s">
        <v>30</v>
      </c>
      <c r="AX881" s="14" t="s">
        <v>73</v>
      </c>
      <c r="AY881" s="250" t="s">
        <v>143</v>
      </c>
    </row>
    <row r="882" s="13" customFormat="1">
      <c r="A882" s="13"/>
      <c r="B882" s="229"/>
      <c r="C882" s="230"/>
      <c r="D882" s="231" t="s">
        <v>153</v>
      </c>
      <c r="E882" s="232" t="s">
        <v>1</v>
      </c>
      <c r="F882" s="233" t="s">
        <v>207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153</v>
      </c>
      <c r="AU882" s="239" t="s">
        <v>151</v>
      </c>
      <c r="AV882" s="13" t="s">
        <v>81</v>
      </c>
      <c r="AW882" s="13" t="s">
        <v>30</v>
      </c>
      <c r="AX882" s="13" t="s">
        <v>73</v>
      </c>
      <c r="AY882" s="239" t="s">
        <v>143</v>
      </c>
    </row>
    <row r="883" s="14" customFormat="1">
      <c r="A883" s="14"/>
      <c r="B883" s="240"/>
      <c r="C883" s="241"/>
      <c r="D883" s="231" t="s">
        <v>153</v>
      </c>
      <c r="E883" s="242" t="s">
        <v>1</v>
      </c>
      <c r="F883" s="243" t="s">
        <v>151</v>
      </c>
      <c r="G883" s="241"/>
      <c r="H883" s="244">
        <v>2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153</v>
      </c>
      <c r="AU883" s="250" t="s">
        <v>151</v>
      </c>
      <c r="AV883" s="14" t="s">
        <v>151</v>
      </c>
      <c r="AW883" s="14" t="s">
        <v>30</v>
      </c>
      <c r="AX883" s="14" t="s">
        <v>73</v>
      </c>
      <c r="AY883" s="250" t="s">
        <v>143</v>
      </c>
    </row>
    <row r="884" s="13" customFormat="1">
      <c r="A884" s="13"/>
      <c r="B884" s="229"/>
      <c r="C884" s="230"/>
      <c r="D884" s="231" t="s">
        <v>153</v>
      </c>
      <c r="E884" s="232" t="s">
        <v>1</v>
      </c>
      <c r="F884" s="233" t="s">
        <v>1092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153</v>
      </c>
      <c r="AU884" s="239" t="s">
        <v>151</v>
      </c>
      <c r="AV884" s="13" t="s">
        <v>81</v>
      </c>
      <c r="AW884" s="13" t="s">
        <v>30</v>
      </c>
      <c r="AX884" s="13" t="s">
        <v>73</v>
      </c>
      <c r="AY884" s="239" t="s">
        <v>143</v>
      </c>
    </row>
    <row r="885" s="14" customFormat="1">
      <c r="A885" s="14"/>
      <c r="B885" s="240"/>
      <c r="C885" s="241"/>
      <c r="D885" s="231" t="s">
        <v>153</v>
      </c>
      <c r="E885" s="242" t="s">
        <v>1</v>
      </c>
      <c r="F885" s="243" t="s">
        <v>81</v>
      </c>
      <c r="G885" s="241"/>
      <c r="H885" s="244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153</v>
      </c>
      <c r="AU885" s="250" t="s">
        <v>151</v>
      </c>
      <c r="AV885" s="14" t="s">
        <v>151</v>
      </c>
      <c r="AW885" s="14" t="s">
        <v>30</v>
      </c>
      <c r="AX885" s="14" t="s">
        <v>73</v>
      </c>
      <c r="AY885" s="250" t="s">
        <v>143</v>
      </c>
    </row>
    <row r="886" s="15" customFormat="1">
      <c r="A886" s="15"/>
      <c r="B886" s="251"/>
      <c r="C886" s="252"/>
      <c r="D886" s="231" t="s">
        <v>153</v>
      </c>
      <c r="E886" s="253" t="s">
        <v>1</v>
      </c>
      <c r="F886" s="254" t="s">
        <v>163</v>
      </c>
      <c r="G886" s="252"/>
      <c r="H886" s="255">
        <v>8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1" t="s">
        <v>153</v>
      </c>
      <c r="AU886" s="261" t="s">
        <v>151</v>
      </c>
      <c r="AV886" s="15" t="s">
        <v>150</v>
      </c>
      <c r="AW886" s="15" t="s">
        <v>30</v>
      </c>
      <c r="AX886" s="15" t="s">
        <v>81</v>
      </c>
      <c r="AY886" s="261" t="s">
        <v>143</v>
      </c>
    </row>
    <row r="887" s="2" customFormat="1" ht="24.15" customHeight="1">
      <c r="A887" s="38"/>
      <c r="B887" s="39"/>
      <c r="C887" s="262" t="s">
        <v>1182</v>
      </c>
      <c r="D887" s="262" t="s">
        <v>170</v>
      </c>
      <c r="E887" s="263" t="s">
        <v>1183</v>
      </c>
      <c r="F887" s="264" t="s">
        <v>1184</v>
      </c>
      <c r="G887" s="265" t="s">
        <v>149</v>
      </c>
      <c r="H887" s="266">
        <v>6</v>
      </c>
      <c r="I887" s="267"/>
      <c r="J887" s="268">
        <f>ROUND(I887*H887,2)</f>
        <v>0</v>
      </c>
      <c r="K887" s="269"/>
      <c r="L887" s="270"/>
      <c r="M887" s="271" t="s">
        <v>1</v>
      </c>
      <c r="N887" s="272" t="s">
        <v>39</v>
      </c>
      <c r="O887" s="91"/>
      <c r="P887" s="225">
        <f>O887*H887</f>
        <v>0</v>
      </c>
      <c r="Q887" s="225">
        <v>1.0000000000000001E-05</v>
      </c>
      <c r="R887" s="225">
        <f>Q887*H887</f>
        <v>6.0000000000000008E-05</v>
      </c>
      <c r="S887" s="225">
        <v>0</v>
      </c>
      <c r="T887" s="226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7" t="s">
        <v>353</v>
      </c>
      <c r="AT887" s="227" t="s">
        <v>170</v>
      </c>
      <c r="AU887" s="227" t="s">
        <v>151</v>
      </c>
      <c r="AY887" s="17" t="s">
        <v>143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7" t="s">
        <v>151</v>
      </c>
      <c r="BK887" s="228">
        <f>ROUND(I887*H887,2)</f>
        <v>0</v>
      </c>
      <c r="BL887" s="17" t="s">
        <v>279</v>
      </c>
      <c r="BM887" s="227" t="s">
        <v>1185</v>
      </c>
    </row>
    <row r="888" s="14" customFormat="1">
      <c r="A888" s="14"/>
      <c r="B888" s="240"/>
      <c r="C888" s="241"/>
      <c r="D888" s="231" t="s">
        <v>153</v>
      </c>
      <c r="E888" s="242" t="s">
        <v>1</v>
      </c>
      <c r="F888" s="243" t="s">
        <v>182</v>
      </c>
      <c r="G888" s="241"/>
      <c r="H888" s="244">
        <v>6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153</v>
      </c>
      <c r="AU888" s="250" t="s">
        <v>151</v>
      </c>
      <c r="AV888" s="14" t="s">
        <v>151</v>
      </c>
      <c r="AW888" s="14" t="s">
        <v>30</v>
      </c>
      <c r="AX888" s="14" t="s">
        <v>81</v>
      </c>
      <c r="AY888" s="250" t="s">
        <v>143</v>
      </c>
    </row>
    <row r="889" s="2" customFormat="1" ht="16.5" customHeight="1">
      <c r="A889" s="38"/>
      <c r="B889" s="39"/>
      <c r="C889" s="262" t="s">
        <v>1186</v>
      </c>
      <c r="D889" s="262" t="s">
        <v>170</v>
      </c>
      <c r="E889" s="263" t="s">
        <v>1187</v>
      </c>
      <c r="F889" s="264" t="s">
        <v>1188</v>
      </c>
      <c r="G889" s="265" t="s">
        <v>149</v>
      </c>
      <c r="H889" s="266">
        <v>1</v>
      </c>
      <c r="I889" s="267"/>
      <c r="J889" s="268">
        <f>ROUND(I889*H889,2)</f>
        <v>0</v>
      </c>
      <c r="K889" s="269"/>
      <c r="L889" s="270"/>
      <c r="M889" s="271" t="s">
        <v>1</v>
      </c>
      <c r="N889" s="272" t="s">
        <v>39</v>
      </c>
      <c r="O889" s="91"/>
      <c r="P889" s="225">
        <f>O889*H889</f>
        <v>0</v>
      </c>
      <c r="Q889" s="225">
        <v>2.0000000000000002E-05</v>
      </c>
      <c r="R889" s="225">
        <f>Q889*H889</f>
        <v>2.0000000000000002E-05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353</v>
      </c>
      <c r="AT889" s="227" t="s">
        <v>170</v>
      </c>
      <c r="AU889" s="227" t="s">
        <v>151</v>
      </c>
      <c r="AY889" s="17" t="s">
        <v>143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151</v>
      </c>
      <c r="BK889" s="228">
        <f>ROUND(I889*H889,2)</f>
        <v>0</v>
      </c>
      <c r="BL889" s="17" t="s">
        <v>279</v>
      </c>
      <c r="BM889" s="227" t="s">
        <v>1189</v>
      </c>
    </row>
    <row r="890" s="14" customFormat="1">
      <c r="A890" s="14"/>
      <c r="B890" s="240"/>
      <c r="C890" s="241"/>
      <c r="D890" s="231" t="s">
        <v>153</v>
      </c>
      <c r="E890" s="242" t="s">
        <v>1</v>
      </c>
      <c r="F890" s="243" t="s">
        <v>81</v>
      </c>
      <c r="G890" s="241"/>
      <c r="H890" s="244">
        <v>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153</v>
      </c>
      <c r="AU890" s="250" t="s">
        <v>151</v>
      </c>
      <c r="AV890" s="14" t="s">
        <v>151</v>
      </c>
      <c r="AW890" s="14" t="s">
        <v>30</v>
      </c>
      <c r="AX890" s="14" t="s">
        <v>81</v>
      </c>
      <c r="AY890" s="250" t="s">
        <v>143</v>
      </c>
    </row>
    <row r="891" s="2" customFormat="1" ht="24.15" customHeight="1">
      <c r="A891" s="38"/>
      <c r="B891" s="39"/>
      <c r="C891" s="215" t="s">
        <v>1190</v>
      </c>
      <c r="D891" s="215" t="s">
        <v>146</v>
      </c>
      <c r="E891" s="216" t="s">
        <v>1191</v>
      </c>
      <c r="F891" s="217" t="s">
        <v>1192</v>
      </c>
      <c r="G891" s="218" t="s">
        <v>149</v>
      </c>
      <c r="H891" s="219">
        <v>2</v>
      </c>
      <c r="I891" s="220"/>
      <c r="J891" s="221">
        <f>ROUND(I891*H891,2)</f>
        <v>0</v>
      </c>
      <c r="K891" s="222"/>
      <c r="L891" s="44"/>
      <c r="M891" s="223" t="s">
        <v>1</v>
      </c>
      <c r="N891" s="224" t="s">
        <v>39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</v>
      </c>
      <c r="T891" s="226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279</v>
      </c>
      <c r="AT891" s="227" t="s">
        <v>146</v>
      </c>
      <c r="AU891" s="227" t="s">
        <v>151</v>
      </c>
      <c r="AY891" s="17" t="s">
        <v>143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151</v>
      </c>
      <c r="BK891" s="228">
        <f>ROUND(I891*H891,2)</f>
        <v>0</v>
      </c>
      <c r="BL891" s="17" t="s">
        <v>279</v>
      </c>
      <c r="BM891" s="227" t="s">
        <v>1193</v>
      </c>
    </row>
    <row r="892" s="13" customFormat="1">
      <c r="A892" s="13"/>
      <c r="B892" s="229"/>
      <c r="C892" s="230"/>
      <c r="D892" s="231" t="s">
        <v>153</v>
      </c>
      <c r="E892" s="232" t="s">
        <v>1</v>
      </c>
      <c r="F892" s="233" t="s">
        <v>203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153</v>
      </c>
      <c r="AU892" s="239" t="s">
        <v>151</v>
      </c>
      <c r="AV892" s="13" t="s">
        <v>81</v>
      </c>
      <c r="AW892" s="13" t="s">
        <v>30</v>
      </c>
      <c r="AX892" s="13" t="s">
        <v>73</v>
      </c>
      <c r="AY892" s="239" t="s">
        <v>143</v>
      </c>
    </row>
    <row r="893" s="14" customFormat="1">
      <c r="A893" s="14"/>
      <c r="B893" s="240"/>
      <c r="C893" s="241"/>
      <c r="D893" s="231" t="s">
        <v>153</v>
      </c>
      <c r="E893" s="242" t="s">
        <v>1</v>
      </c>
      <c r="F893" s="243" t="s">
        <v>151</v>
      </c>
      <c r="G893" s="241"/>
      <c r="H893" s="244">
        <v>2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153</v>
      </c>
      <c r="AU893" s="250" t="s">
        <v>151</v>
      </c>
      <c r="AV893" s="14" t="s">
        <v>151</v>
      </c>
      <c r="AW893" s="14" t="s">
        <v>30</v>
      </c>
      <c r="AX893" s="14" t="s">
        <v>73</v>
      </c>
      <c r="AY893" s="250" t="s">
        <v>143</v>
      </c>
    </row>
    <row r="894" s="15" customFormat="1">
      <c r="A894" s="15"/>
      <c r="B894" s="251"/>
      <c r="C894" s="252"/>
      <c r="D894" s="231" t="s">
        <v>153</v>
      </c>
      <c r="E894" s="253" t="s">
        <v>1</v>
      </c>
      <c r="F894" s="254" t="s">
        <v>163</v>
      </c>
      <c r="G894" s="252"/>
      <c r="H894" s="255">
        <v>2</v>
      </c>
      <c r="I894" s="256"/>
      <c r="J894" s="252"/>
      <c r="K894" s="252"/>
      <c r="L894" s="257"/>
      <c r="M894" s="258"/>
      <c r="N894" s="259"/>
      <c r="O894" s="259"/>
      <c r="P894" s="259"/>
      <c r="Q894" s="259"/>
      <c r="R894" s="259"/>
      <c r="S894" s="259"/>
      <c r="T894" s="260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1" t="s">
        <v>153</v>
      </c>
      <c r="AU894" s="261" t="s">
        <v>151</v>
      </c>
      <c r="AV894" s="15" t="s">
        <v>150</v>
      </c>
      <c r="AW894" s="15" t="s">
        <v>30</v>
      </c>
      <c r="AX894" s="15" t="s">
        <v>81</v>
      </c>
      <c r="AY894" s="261" t="s">
        <v>143</v>
      </c>
    </row>
    <row r="895" s="2" customFormat="1" ht="24.15" customHeight="1">
      <c r="A895" s="38"/>
      <c r="B895" s="39"/>
      <c r="C895" s="262" t="s">
        <v>1194</v>
      </c>
      <c r="D895" s="262" t="s">
        <v>170</v>
      </c>
      <c r="E895" s="263" t="s">
        <v>1195</v>
      </c>
      <c r="F895" s="264" t="s">
        <v>1196</v>
      </c>
      <c r="G895" s="265" t="s">
        <v>149</v>
      </c>
      <c r="H895" s="266">
        <v>2</v>
      </c>
      <c r="I895" s="267"/>
      <c r="J895" s="268">
        <f>ROUND(I895*H895,2)</f>
        <v>0</v>
      </c>
      <c r="K895" s="269"/>
      <c r="L895" s="270"/>
      <c r="M895" s="271" t="s">
        <v>1</v>
      </c>
      <c r="N895" s="272" t="s">
        <v>39</v>
      </c>
      <c r="O895" s="91"/>
      <c r="P895" s="225">
        <f>O895*H895</f>
        <v>0</v>
      </c>
      <c r="Q895" s="225">
        <v>4.0000000000000003E-05</v>
      </c>
      <c r="R895" s="225">
        <f>Q895*H895</f>
        <v>8.0000000000000007E-05</v>
      </c>
      <c r="S895" s="225">
        <v>0</v>
      </c>
      <c r="T895" s="226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227" t="s">
        <v>353</v>
      </c>
      <c r="AT895" s="227" t="s">
        <v>170</v>
      </c>
      <c r="AU895" s="227" t="s">
        <v>151</v>
      </c>
      <c r="AY895" s="17" t="s">
        <v>143</v>
      </c>
      <c r="BE895" s="228">
        <f>IF(N895="základní",J895,0)</f>
        <v>0</v>
      </c>
      <c r="BF895" s="228">
        <f>IF(N895="snížená",J895,0)</f>
        <v>0</v>
      </c>
      <c r="BG895" s="228">
        <f>IF(N895="zákl. přenesená",J895,0)</f>
        <v>0</v>
      </c>
      <c r="BH895" s="228">
        <f>IF(N895="sníž. přenesená",J895,0)</f>
        <v>0</v>
      </c>
      <c r="BI895" s="228">
        <f>IF(N895="nulová",J895,0)</f>
        <v>0</v>
      </c>
      <c r="BJ895" s="17" t="s">
        <v>151</v>
      </c>
      <c r="BK895" s="228">
        <f>ROUND(I895*H895,2)</f>
        <v>0</v>
      </c>
      <c r="BL895" s="17" t="s">
        <v>279</v>
      </c>
      <c r="BM895" s="227" t="s">
        <v>1197</v>
      </c>
    </row>
    <row r="896" s="13" customFormat="1">
      <c r="A896" s="13"/>
      <c r="B896" s="229"/>
      <c r="C896" s="230"/>
      <c r="D896" s="231" t="s">
        <v>153</v>
      </c>
      <c r="E896" s="232" t="s">
        <v>1</v>
      </c>
      <c r="F896" s="233" t="s">
        <v>203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153</v>
      </c>
      <c r="AU896" s="239" t="s">
        <v>151</v>
      </c>
      <c r="AV896" s="13" t="s">
        <v>81</v>
      </c>
      <c r="AW896" s="13" t="s">
        <v>30</v>
      </c>
      <c r="AX896" s="13" t="s">
        <v>73</v>
      </c>
      <c r="AY896" s="239" t="s">
        <v>143</v>
      </c>
    </row>
    <row r="897" s="14" customFormat="1">
      <c r="A897" s="14"/>
      <c r="B897" s="240"/>
      <c r="C897" s="241"/>
      <c r="D897" s="231" t="s">
        <v>153</v>
      </c>
      <c r="E897" s="242" t="s">
        <v>1</v>
      </c>
      <c r="F897" s="243" t="s">
        <v>151</v>
      </c>
      <c r="G897" s="241"/>
      <c r="H897" s="244">
        <v>2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153</v>
      </c>
      <c r="AU897" s="250" t="s">
        <v>151</v>
      </c>
      <c r="AV897" s="14" t="s">
        <v>151</v>
      </c>
      <c r="AW897" s="14" t="s">
        <v>30</v>
      </c>
      <c r="AX897" s="14" t="s">
        <v>73</v>
      </c>
      <c r="AY897" s="250" t="s">
        <v>143</v>
      </c>
    </row>
    <row r="898" s="15" customFormat="1">
      <c r="A898" s="15"/>
      <c r="B898" s="251"/>
      <c r="C898" s="252"/>
      <c r="D898" s="231" t="s">
        <v>153</v>
      </c>
      <c r="E898" s="253" t="s">
        <v>1</v>
      </c>
      <c r="F898" s="254" t="s">
        <v>163</v>
      </c>
      <c r="G898" s="252"/>
      <c r="H898" s="255">
        <v>2</v>
      </c>
      <c r="I898" s="256"/>
      <c r="J898" s="252"/>
      <c r="K898" s="252"/>
      <c r="L898" s="257"/>
      <c r="M898" s="258"/>
      <c r="N898" s="259"/>
      <c r="O898" s="259"/>
      <c r="P898" s="259"/>
      <c r="Q898" s="259"/>
      <c r="R898" s="259"/>
      <c r="S898" s="259"/>
      <c r="T898" s="260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1" t="s">
        <v>153</v>
      </c>
      <c r="AU898" s="261" t="s">
        <v>151</v>
      </c>
      <c r="AV898" s="15" t="s">
        <v>150</v>
      </c>
      <c r="AW898" s="15" t="s">
        <v>30</v>
      </c>
      <c r="AX898" s="15" t="s">
        <v>81</v>
      </c>
      <c r="AY898" s="261" t="s">
        <v>143</v>
      </c>
    </row>
    <row r="899" s="2" customFormat="1" ht="16.5" customHeight="1">
      <c r="A899" s="38"/>
      <c r="B899" s="39"/>
      <c r="C899" s="262" t="s">
        <v>1198</v>
      </c>
      <c r="D899" s="262" t="s">
        <v>170</v>
      </c>
      <c r="E899" s="263" t="s">
        <v>1199</v>
      </c>
      <c r="F899" s="264" t="s">
        <v>1200</v>
      </c>
      <c r="G899" s="265" t="s">
        <v>149</v>
      </c>
      <c r="H899" s="266">
        <v>2</v>
      </c>
      <c r="I899" s="267"/>
      <c r="J899" s="268">
        <f>ROUND(I899*H899,2)</f>
        <v>0</v>
      </c>
      <c r="K899" s="269"/>
      <c r="L899" s="270"/>
      <c r="M899" s="271" t="s">
        <v>1</v>
      </c>
      <c r="N899" s="272" t="s">
        <v>39</v>
      </c>
      <c r="O899" s="91"/>
      <c r="P899" s="225">
        <f>O899*H899</f>
        <v>0</v>
      </c>
      <c r="Q899" s="225">
        <v>5.0000000000000002E-05</v>
      </c>
      <c r="R899" s="225">
        <f>Q899*H899</f>
        <v>0.00010000000000000001</v>
      </c>
      <c r="S899" s="225">
        <v>0</v>
      </c>
      <c r="T899" s="226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227" t="s">
        <v>353</v>
      </c>
      <c r="AT899" s="227" t="s">
        <v>170</v>
      </c>
      <c r="AU899" s="227" t="s">
        <v>151</v>
      </c>
      <c r="AY899" s="17" t="s">
        <v>143</v>
      </c>
      <c r="BE899" s="228">
        <f>IF(N899="základní",J899,0)</f>
        <v>0</v>
      </c>
      <c r="BF899" s="228">
        <f>IF(N899="snížená",J899,0)</f>
        <v>0</v>
      </c>
      <c r="BG899" s="228">
        <f>IF(N899="zákl. přenesená",J899,0)</f>
        <v>0</v>
      </c>
      <c r="BH899" s="228">
        <f>IF(N899="sníž. přenesená",J899,0)</f>
        <v>0</v>
      </c>
      <c r="BI899" s="228">
        <f>IF(N899="nulová",J899,0)</f>
        <v>0</v>
      </c>
      <c r="BJ899" s="17" t="s">
        <v>151</v>
      </c>
      <c r="BK899" s="228">
        <f>ROUND(I899*H899,2)</f>
        <v>0</v>
      </c>
      <c r="BL899" s="17" t="s">
        <v>279</v>
      </c>
      <c r="BM899" s="227" t="s">
        <v>1201</v>
      </c>
    </row>
    <row r="900" s="13" customFormat="1">
      <c r="A900" s="13"/>
      <c r="B900" s="229"/>
      <c r="C900" s="230"/>
      <c r="D900" s="231" t="s">
        <v>153</v>
      </c>
      <c r="E900" s="232" t="s">
        <v>1</v>
      </c>
      <c r="F900" s="233" t="s">
        <v>203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153</v>
      </c>
      <c r="AU900" s="239" t="s">
        <v>151</v>
      </c>
      <c r="AV900" s="13" t="s">
        <v>81</v>
      </c>
      <c r="AW900" s="13" t="s">
        <v>30</v>
      </c>
      <c r="AX900" s="13" t="s">
        <v>73</v>
      </c>
      <c r="AY900" s="239" t="s">
        <v>143</v>
      </c>
    </row>
    <row r="901" s="14" customFormat="1">
      <c r="A901" s="14"/>
      <c r="B901" s="240"/>
      <c r="C901" s="241"/>
      <c r="D901" s="231" t="s">
        <v>153</v>
      </c>
      <c r="E901" s="242" t="s">
        <v>1</v>
      </c>
      <c r="F901" s="243" t="s">
        <v>151</v>
      </c>
      <c r="G901" s="241"/>
      <c r="H901" s="244">
        <v>2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153</v>
      </c>
      <c r="AU901" s="250" t="s">
        <v>151</v>
      </c>
      <c r="AV901" s="14" t="s">
        <v>151</v>
      </c>
      <c r="AW901" s="14" t="s">
        <v>30</v>
      </c>
      <c r="AX901" s="14" t="s">
        <v>73</v>
      </c>
      <c r="AY901" s="250" t="s">
        <v>143</v>
      </c>
    </row>
    <row r="902" s="15" customFormat="1">
      <c r="A902" s="15"/>
      <c r="B902" s="251"/>
      <c r="C902" s="252"/>
      <c r="D902" s="231" t="s">
        <v>153</v>
      </c>
      <c r="E902" s="253" t="s">
        <v>1</v>
      </c>
      <c r="F902" s="254" t="s">
        <v>163</v>
      </c>
      <c r="G902" s="252"/>
      <c r="H902" s="255">
        <v>2</v>
      </c>
      <c r="I902" s="256"/>
      <c r="J902" s="252"/>
      <c r="K902" s="252"/>
      <c r="L902" s="257"/>
      <c r="M902" s="258"/>
      <c r="N902" s="259"/>
      <c r="O902" s="259"/>
      <c r="P902" s="259"/>
      <c r="Q902" s="259"/>
      <c r="R902" s="259"/>
      <c r="S902" s="259"/>
      <c r="T902" s="260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61" t="s">
        <v>153</v>
      </c>
      <c r="AU902" s="261" t="s">
        <v>151</v>
      </c>
      <c r="AV902" s="15" t="s">
        <v>150</v>
      </c>
      <c r="AW902" s="15" t="s">
        <v>30</v>
      </c>
      <c r="AX902" s="15" t="s">
        <v>81</v>
      </c>
      <c r="AY902" s="261" t="s">
        <v>143</v>
      </c>
    </row>
    <row r="903" s="2" customFormat="1" ht="24.15" customHeight="1">
      <c r="A903" s="38"/>
      <c r="B903" s="39"/>
      <c r="C903" s="215" t="s">
        <v>1202</v>
      </c>
      <c r="D903" s="215" t="s">
        <v>146</v>
      </c>
      <c r="E903" s="216" t="s">
        <v>1203</v>
      </c>
      <c r="F903" s="217" t="s">
        <v>1204</v>
      </c>
      <c r="G903" s="218" t="s">
        <v>149</v>
      </c>
      <c r="H903" s="219">
        <v>1</v>
      </c>
      <c r="I903" s="220"/>
      <c r="J903" s="221">
        <f>ROUND(I903*H903,2)</f>
        <v>0</v>
      </c>
      <c r="K903" s="222"/>
      <c r="L903" s="44"/>
      <c r="M903" s="223" t="s">
        <v>1</v>
      </c>
      <c r="N903" s="224" t="s">
        <v>39</v>
      </c>
      <c r="O903" s="91"/>
      <c r="P903" s="225">
        <f>O903*H903</f>
        <v>0</v>
      </c>
      <c r="Q903" s="225">
        <v>0</v>
      </c>
      <c r="R903" s="225">
        <f>Q903*H903</f>
        <v>0</v>
      </c>
      <c r="S903" s="225">
        <v>0</v>
      </c>
      <c r="T903" s="226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7" t="s">
        <v>279</v>
      </c>
      <c r="AT903" s="227" t="s">
        <v>146</v>
      </c>
      <c r="AU903" s="227" t="s">
        <v>151</v>
      </c>
      <c r="AY903" s="17" t="s">
        <v>143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17" t="s">
        <v>151</v>
      </c>
      <c r="BK903" s="228">
        <f>ROUND(I903*H903,2)</f>
        <v>0</v>
      </c>
      <c r="BL903" s="17" t="s">
        <v>279</v>
      </c>
      <c r="BM903" s="227" t="s">
        <v>1205</v>
      </c>
    </row>
    <row r="904" s="13" customFormat="1">
      <c r="A904" s="13"/>
      <c r="B904" s="229"/>
      <c r="C904" s="230"/>
      <c r="D904" s="231" t="s">
        <v>153</v>
      </c>
      <c r="E904" s="232" t="s">
        <v>1</v>
      </c>
      <c r="F904" s="233" t="s">
        <v>203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153</v>
      </c>
      <c r="AU904" s="239" t="s">
        <v>151</v>
      </c>
      <c r="AV904" s="13" t="s">
        <v>81</v>
      </c>
      <c r="AW904" s="13" t="s">
        <v>30</v>
      </c>
      <c r="AX904" s="13" t="s">
        <v>73</v>
      </c>
      <c r="AY904" s="239" t="s">
        <v>143</v>
      </c>
    </row>
    <row r="905" s="14" customFormat="1">
      <c r="A905" s="14"/>
      <c r="B905" s="240"/>
      <c r="C905" s="241"/>
      <c r="D905" s="231" t="s">
        <v>153</v>
      </c>
      <c r="E905" s="242" t="s">
        <v>1</v>
      </c>
      <c r="F905" s="243" t="s">
        <v>81</v>
      </c>
      <c r="G905" s="241"/>
      <c r="H905" s="244">
        <v>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153</v>
      </c>
      <c r="AU905" s="250" t="s">
        <v>151</v>
      </c>
      <c r="AV905" s="14" t="s">
        <v>151</v>
      </c>
      <c r="AW905" s="14" t="s">
        <v>30</v>
      </c>
      <c r="AX905" s="14" t="s">
        <v>81</v>
      </c>
      <c r="AY905" s="250" t="s">
        <v>143</v>
      </c>
    </row>
    <row r="906" s="2" customFormat="1" ht="24.15" customHeight="1">
      <c r="A906" s="38"/>
      <c r="B906" s="39"/>
      <c r="C906" s="262" t="s">
        <v>1206</v>
      </c>
      <c r="D906" s="262" t="s">
        <v>170</v>
      </c>
      <c r="E906" s="263" t="s">
        <v>1207</v>
      </c>
      <c r="F906" s="264" t="s">
        <v>1208</v>
      </c>
      <c r="G906" s="265" t="s">
        <v>149</v>
      </c>
      <c r="H906" s="266">
        <v>1</v>
      </c>
      <c r="I906" s="267"/>
      <c r="J906" s="268">
        <f>ROUND(I906*H906,2)</f>
        <v>0</v>
      </c>
      <c r="K906" s="269"/>
      <c r="L906" s="270"/>
      <c r="M906" s="271" t="s">
        <v>1</v>
      </c>
      <c r="N906" s="272" t="s">
        <v>39</v>
      </c>
      <c r="O906" s="91"/>
      <c r="P906" s="225">
        <f>O906*H906</f>
        <v>0</v>
      </c>
      <c r="Q906" s="225">
        <v>4.0000000000000003E-05</v>
      </c>
      <c r="R906" s="225">
        <f>Q906*H906</f>
        <v>4.0000000000000003E-05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353</v>
      </c>
      <c r="AT906" s="227" t="s">
        <v>170</v>
      </c>
      <c r="AU906" s="227" t="s">
        <v>151</v>
      </c>
      <c r="AY906" s="17" t="s">
        <v>143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151</v>
      </c>
      <c r="BK906" s="228">
        <f>ROUND(I906*H906,2)</f>
        <v>0</v>
      </c>
      <c r="BL906" s="17" t="s">
        <v>279</v>
      </c>
      <c r="BM906" s="227" t="s">
        <v>1209</v>
      </c>
    </row>
    <row r="907" s="2" customFormat="1" ht="24.15" customHeight="1">
      <c r="A907" s="38"/>
      <c r="B907" s="39"/>
      <c r="C907" s="262" t="s">
        <v>1210</v>
      </c>
      <c r="D907" s="262" t="s">
        <v>170</v>
      </c>
      <c r="E907" s="263" t="s">
        <v>1211</v>
      </c>
      <c r="F907" s="264" t="s">
        <v>1212</v>
      </c>
      <c r="G907" s="265" t="s">
        <v>149</v>
      </c>
      <c r="H907" s="266">
        <v>1</v>
      </c>
      <c r="I907" s="267"/>
      <c r="J907" s="268">
        <f>ROUND(I907*H907,2)</f>
        <v>0</v>
      </c>
      <c r="K907" s="269"/>
      <c r="L907" s="270"/>
      <c r="M907" s="271" t="s">
        <v>1</v>
      </c>
      <c r="N907" s="272" t="s">
        <v>39</v>
      </c>
      <c r="O907" s="91"/>
      <c r="P907" s="225">
        <f>O907*H907</f>
        <v>0</v>
      </c>
      <c r="Q907" s="225">
        <v>5.0000000000000002E-05</v>
      </c>
      <c r="R907" s="225">
        <f>Q907*H907</f>
        <v>5.0000000000000002E-05</v>
      </c>
      <c r="S907" s="225">
        <v>0</v>
      </c>
      <c r="T907" s="226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7" t="s">
        <v>353</v>
      </c>
      <c r="AT907" s="227" t="s">
        <v>170</v>
      </c>
      <c r="AU907" s="227" t="s">
        <v>151</v>
      </c>
      <c r="AY907" s="17" t="s">
        <v>143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17" t="s">
        <v>151</v>
      </c>
      <c r="BK907" s="228">
        <f>ROUND(I907*H907,2)</f>
        <v>0</v>
      </c>
      <c r="BL907" s="17" t="s">
        <v>279</v>
      </c>
      <c r="BM907" s="227" t="s">
        <v>1213</v>
      </c>
    </row>
    <row r="908" s="2" customFormat="1" ht="16.5" customHeight="1">
      <c r="A908" s="38"/>
      <c r="B908" s="39"/>
      <c r="C908" s="262" t="s">
        <v>1214</v>
      </c>
      <c r="D908" s="262" t="s">
        <v>170</v>
      </c>
      <c r="E908" s="263" t="s">
        <v>1215</v>
      </c>
      <c r="F908" s="264" t="s">
        <v>1216</v>
      </c>
      <c r="G908" s="265" t="s">
        <v>149</v>
      </c>
      <c r="H908" s="266">
        <v>1</v>
      </c>
      <c r="I908" s="267"/>
      <c r="J908" s="268">
        <f>ROUND(I908*H908,2)</f>
        <v>0</v>
      </c>
      <c r="K908" s="269"/>
      <c r="L908" s="270"/>
      <c r="M908" s="271" t="s">
        <v>1</v>
      </c>
      <c r="N908" s="272" t="s">
        <v>39</v>
      </c>
      <c r="O908" s="91"/>
      <c r="P908" s="225">
        <f>O908*H908</f>
        <v>0</v>
      </c>
      <c r="Q908" s="225">
        <v>1.0000000000000001E-05</v>
      </c>
      <c r="R908" s="225">
        <f>Q908*H908</f>
        <v>1.0000000000000001E-05</v>
      </c>
      <c r="S908" s="225">
        <v>0</v>
      </c>
      <c r="T908" s="226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7" t="s">
        <v>353</v>
      </c>
      <c r="AT908" s="227" t="s">
        <v>170</v>
      </c>
      <c r="AU908" s="227" t="s">
        <v>151</v>
      </c>
      <c r="AY908" s="17" t="s">
        <v>143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17" t="s">
        <v>151</v>
      </c>
      <c r="BK908" s="228">
        <f>ROUND(I908*H908,2)</f>
        <v>0</v>
      </c>
      <c r="BL908" s="17" t="s">
        <v>279</v>
      </c>
      <c r="BM908" s="227" t="s">
        <v>1217</v>
      </c>
    </row>
    <row r="909" s="2" customFormat="1" ht="24.15" customHeight="1">
      <c r="A909" s="38"/>
      <c r="B909" s="39"/>
      <c r="C909" s="215" t="s">
        <v>1218</v>
      </c>
      <c r="D909" s="215" t="s">
        <v>146</v>
      </c>
      <c r="E909" s="216" t="s">
        <v>1219</v>
      </c>
      <c r="F909" s="217" t="s">
        <v>1220</v>
      </c>
      <c r="G909" s="218" t="s">
        <v>149</v>
      </c>
      <c r="H909" s="219">
        <v>1</v>
      </c>
      <c r="I909" s="220"/>
      <c r="J909" s="221">
        <f>ROUND(I909*H909,2)</f>
        <v>0</v>
      </c>
      <c r="K909" s="222"/>
      <c r="L909" s="44"/>
      <c r="M909" s="223" t="s">
        <v>1</v>
      </c>
      <c r="N909" s="224" t="s">
        <v>39</v>
      </c>
      <c r="O909" s="91"/>
      <c r="P909" s="225">
        <f>O909*H909</f>
        <v>0</v>
      </c>
      <c r="Q909" s="225">
        <v>0</v>
      </c>
      <c r="R909" s="225">
        <f>Q909*H909</f>
        <v>0</v>
      </c>
      <c r="S909" s="225">
        <v>0</v>
      </c>
      <c r="T909" s="226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27" t="s">
        <v>279</v>
      </c>
      <c r="AT909" s="227" t="s">
        <v>146</v>
      </c>
      <c r="AU909" s="227" t="s">
        <v>151</v>
      </c>
      <c r="AY909" s="17" t="s">
        <v>143</v>
      </c>
      <c r="BE909" s="228">
        <f>IF(N909="základní",J909,0)</f>
        <v>0</v>
      </c>
      <c r="BF909" s="228">
        <f>IF(N909="snížená",J909,0)</f>
        <v>0</v>
      </c>
      <c r="BG909" s="228">
        <f>IF(N909="zákl. přenesená",J909,0)</f>
        <v>0</v>
      </c>
      <c r="BH909" s="228">
        <f>IF(N909="sníž. přenesená",J909,0)</f>
        <v>0</v>
      </c>
      <c r="BI909" s="228">
        <f>IF(N909="nulová",J909,0)</f>
        <v>0</v>
      </c>
      <c r="BJ909" s="17" t="s">
        <v>151</v>
      </c>
      <c r="BK909" s="228">
        <f>ROUND(I909*H909,2)</f>
        <v>0</v>
      </c>
      <c r="BL909" s="17" t="s">
        <v>279</v>
      </c>
      <c r="BM909" s="227" t="s">
        <v>1221</v>
      </c>
    </row>
    <row r="910" s="13" customFormat="1">
      <c r="A910" s="13"/>
      <c r="B910" s="229"/>
      <c r="C910" s="230"/>
      <c r="D910" s="231" t="s">
        <v>153</v>
      </c>
      <c r="E910" s="232" t="s">
        <v>1</v>
      </c>
      <c r="F910" s="233" t="s">
        <v>1222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153</v>
      </c>
      <c r="AU910" s="239" t="s">
        <v>151</v>
      </c>
      <c r="AV910" s="13" t="s">
        <v>81</v>
      </c>
      <c r="AW910" s="13" t="s">
        <v>30</v>
      </c>
      <c r="AX910" s="13" t="s">
        <v>73</v>
      </c>
      <c r="AY910" s="239" t="s">
        <v>143</v>
      </c>
    </row>
    <row r="911" s="14" customFormat="1">
      <c r="A911" s="14"/>
      <c r="B911" s="240"/>
      <c r="C911" s="241"/>
      <c r="D911" s="231" t="s">
        <v>153</v>
      </c>
      <c r="E911" s="242" t="s">
        <v>1</v>
      </c>
      <c r="F911" s="243" t="s">
        <v>81</v>
      </c>
      <c r="G911" s="241"/>
      <c r="H911" s="244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153</v>
      </c>
      <c r="AU911" s="250" t="s">
        <v>151</v>
      </c>
      <c r="AV911" s="14" t="s">
        <v>151</v>
      </c>
      <c r="AW911" s="14" t="s">
        <v>30</v>
      </c>
      <c r="AX911" s="14" t="s">
        <v>81</v>
      </c>
      <c r="AY911" s="250" t="s">
        <v>143</v>
      </c>
    </row>
    <row r="912" s="2" customFormat="1" ht="24.15" customHeight="1">
      <c r="A912" s="38"/>
      <c r="B912" s="39"/>
      <c r="C912" s="262" t="s">
        <v>1223</v>
      </c>
      <c r="D912" s="262" t="s">
        <v>170</v>
      </c>
      <c r="E912" s="263" t="s">
        <v>1224</v>
      </c>
      <c r="F912" s="264" t="s">
        <v>1225</v>
      </c>
      <c r="G912" s="265" t="s">
        <v>149</v>
      </c>
      <c r="H912" s="266">
        <v>1</v>
      </c>
      <c r="I912" s="267"/>
      <c r="J912" s="268">
        <f>ROUND(I912*H912,2)</f>
        <v>0</v>
      </c>
      <c r="K912" s="269"/>
      <c r="L912" s="270"/>
      <c r="M912" s="271" t="s">
        <v>1</v>
      </c>
      <c r="N912" s="272" t="s">
        <v>39</v>
      </c>
      <c r="O912" s="91"/>
      <c r="P912" s="225">
        <f>O912*H912</f>
        <v>0</v>
      </c>
      <c r="Q912" s="225">
        <v>0.00038999999999999999</v>
      </c>
      <c r="R912" s="225">
        <f>Q912*H912</f>
        <v>0.00038999999999999999</v>
      </c>
      <c r="S912" s="225">
        <v>0</v>
      </c>
      <c r="T912" s="226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7" t="s">
        <v>353</v>
      </c>
      <c r="AT912" s="227" t="s">
        <v>170</v>
      </c>
      <c r="AU912" s="227" t="s">
        <v>151</v>
      </c>
      <c r="AY912" s="17" t="s">
        <v>143</v>
      </c>
      <c r="BE912" s="228">
        <f>IF(N912="základní",J912,0)</f>
        <v>0</v>
      </c>
      <c r="BF912" s="228">
        <f>IF(N912="snížená",J912,0)</f>
        <v>0</v>
      </c>
      <c r="BG912" s="228">
        <f>IF(N912="zákl. přenesená",J912,0)</f>
        <v>0</v>
      </c>
      <c r="BH912" s="228">
        <f>IF(N912="sníž. přenesená",J912,0)</f>
        <v>0</v>
      </c>
      <c r="BI912" s="228">
        <f>IF(N912="nulová",J912,0)</f>
        <v>0</v>
      </c>
      <c r="BJ912" s="17" t="s">
        <v>151</v>
      </c>
      <c r="BK912" s="228">
        <f>ROUND(I912*H912,2)</f>
        <v>0</v>
      </c>
      <c r="BL912" s="17" t="s">
        <v>279</v>
      </c>
      <c r="BM912" s="227" t="s">
        <v>1226</v>
      </c>
    </row>
    <row r="913" s="14" customFormat="1">
      <c r="A913" s="14"/>
      <c r="B913" s="240"/>
      <c r="C913" s="241"/>
      <c r="D913" s="231" t="s">
        <v>153</v>
      </c>
      <c r="E913" s="242" t="s">
        <v>1</v>
      </c>
      <c r="F913" s="243" t="s">
        <v>81</v>
      </c>
      <c r="G913" s="241"/>
      <c r="H913" s="244">
        <v>1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153</v>
      </c>
      <c r="AU913" s="250" t="s">
        <v>151</v>
      </c>
      <c r="AV913" s="14" t="s">
        <v>151</v>
      </c>
      <c r="AW913" s="14" t="s">
        <v>30</v>
      </c>
      <c r="AX913" s="14" t="s">
        <v>81</v>
      </c>
      <c r="AY913" s="250" t="s">
        <v>143</v>
      </c>
    </row>
    <row r="914" s="2" customFormat="1" ht="33" customHeight="1">
      <c r="A914" s="38"/>
      <c r="B914" s="39"/>
      <c r="C914" s="215" t="s">
        <v>1227</v>
      </c>
      <c r="D914" s="215" t="s">
        <v>146</v>
      </c>
      <c r="E914" s="216" t="s">
        <v>1228</v>
      </c>
      <c r="F914" s="217" t="s">
        <v>1229</v>
      </c>
      <c r="G914" s="218" t="s">
        <v>149</v>
      </c>
      <c r="H914" s="219">
        <v>7</v>
      </c>
      <c r="I914" s="220"/>
      <c r="J914" s="221">
        <f>ROUND(I914*H914,2)</f>
        <v>0</v>
      </c>
      <c r="K914" s="222"/>
      <c r="L914" s="44"/>
      <c r="M914" s="223" t="s">
        <v>1</v>
      </c>
      <c r="N914" s="224" t="s">
        <v>39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5.0000000000000002E-05</v>
      </c>
      <c r="T914" s="226">
        <f>S914*H914</f>
        <v>0.00035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279</v>
      </c>
      <c r="AT914" s="227" t="s">
        <v>146</v>
      </c>
      <c r="AU914" s="227" t="s">
        <v>151</v>
      </c>
      <c r="AY914" s="17" t="s">
        <v>143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151</v>
      </c>
      <c r="BK914" s="228">
        <f>ROUND(I914*H914,2)</f>
        <v>0</v>
      </c>
      <c r="BL914" s="17" t="s">
        <v>279</v>
      </c>
      <c r="BM914" s="227" t="s">
        <v>1230</v>
      </c>
    </row>
    <row r="915" s="13" customFormat="1">
      <c r="A915" s="13"/>
      <c r="B915" s="229"/>
      <c r="C915" s="230"/>
      <c r="D915" s="231" t="s">
        <v>153</v>
      </c>
      <c r="E915" s="232" t="s">
        <v>1</v>
      </c>
      <c r="F915" s="233" t="s">
        <v>203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153</v>
      </c>
      <c r="AU915" s="239" t="s">
        <v>151</v>
      </c>
      <c r="AV915" s="13" t="s">
        <v>81</v>
      </c>
      <c r="AW915" s="13" t="s">
        <v>30</v>
      </c>
      <c r="AX915" s="13" t="s">
        <v>73</v>
      </c>
      <c r="AY915" s="239" t="s">
        <v>143</v>
      </c>
    </row>
    <row r="916" s="14" customFormat="1">
      <c r="A916" s="14"/>
      <c r="B916" s="240"/>
      <c r="C916" s="241"/>
      <c r="D916" s="231" t="s">
        <v>153</v>
      </c>
      <c r="E916" s="242" t="s">
        <v>1</v>
      </c>
      <c r="F916" s="243" t="s">
        <v>81</v>
      </c>
      <c r="G916" s="241"/>
      <c r="H916" s="244">
        <v>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153</v>
      </c>
      <c r="AU916" s="250" t="s">
        <v>151</v>
      </c>
      <c r="AV916" s="14" t="s">
        <v>151</v>
      </c>
      <c r="AW916" s="14" t="s">
        <v>30</v>
      </c>
      <c r="AX916" s="14" t="s">
        <v>73</v>
      </c>
      <c r="AY916" s="250" t="s">
        <v>143</v>
      </c>
    </row>
    <row r="917" s="13" customFormat="1">
      <c r="A917" s="13"/>
      <c r="B917" s="229"/>
      <c r="C917" s="230"/>
      <c r="D917" s="231" t="s">
        <v>153</v>
      </c>
      <c r="E917" s="232" t="s">
        <v>1</v>
      </c>
      <c r="F917" s="233" t="s">
        <v>209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153</v>
      </c>
      <c r="AU917" s="239" t="s">
        <v>151</v>
      </c>
      <c r="AV917" s="13" t="s">
        <v>81</v>
      </c>
      <c r="AW917" s="13" t="s">
        <v>30</v>
      </c>
      <c r="AX917" s="13" t="s">
        <v>73</v>
      </c>
      <c r="AY917" s="239" t="s">
        <v>143</v>
      </c>
    </row>
    <row r="918" s="14" customFormat="1">
      <c r="A918" s="14"/>
      <c r="B918" s="240"/>
      <c r="C918" s="241"/>
      <c r="D918" s="231" t="s">
        <v>153</v>
      </c>
      <c r="E918" s="242" t="s">
        <v>1</v>
      </c>
      <c r="F918" s="243" t="s">
        <v>81</v>
      </c>
      <c r="G918" s="241"/>
      <c r="H918" s="244">
        <v>1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153</v>
      </c>
      <c r="AU918" s="250" t="s">
        <v>151</v>
      </c>
      <c r="AV918" s="14" t="s">
        <v>151</v>
      </c>
      <c r="AW918" s="14" t="s">
        <v>30</v>
      </c>
      <c r="AX918" s="14" t="s">
        <v>73</v>
      </c>
      <c r="AY918" s="250" t="s">
        <v>143</v>
      </c>
    </row>
    <row r="919" s="13" customFormat="1">
      <c r="A919" s="13"/>
      <c r="B919" s="229"/>
      <c r="C919" s="230"/>
      <c r="D919" s="231" t="s">
        <v>153</v>
      </c>
      <c r="E919" s="232" t="s">
        <v>1</v>
      </c>
      <c r="F919" s="233" t="s">
        <v>1231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153</v>
      </c>
      <c r="AU919" s="239" t="s">
        <v>151</v>
      </c>
      <c r="AV919" s="13" t="s">
        <v>81</v>
      </c>
      <c r="AW919" s="13" t="s">
        <v>30</v>
      </c>
      <c r="AX919" s="13" t="s">
        <v>73</v>
      </c>
      <c r="AY919" s="239" t="s">
        <v>143</v>
      </c>
    </row>
    <row r="920" s="14" customFormat="1">
      <c r="A920" s="14"/>
      <c r="B920" s="240"/>
      <c r="C920" s="241"/>
      <c r="D920" s="231" t="s">
        <v>153</v>
      </c>
      <c r="E920" s="242" t="s">
        <v>1</v>
      </c>
      <c r="F920" s="243" t="s">
        <v>151</v>
      </c>
      <c r="G920" s="241"/>
      <c r="H920" s="244">
        <v>2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153</v>
      </c>
      <c r="AU920" s="250" t="s">
        <v>151</v>
      </c>
      <c r="AV920" s="14" t="s">
        <v>151</v>
      </c>
      <c r="AW920" s="14" t="s">
        <v>30</v>
      </c>
      <c r="AX920" s="14" t="s">
        <v>73</v>
      </c>
      <c r="AY920" s="250" t="s">
        <v>143</v>
      </c>
    </row>
    <row r="921" s="13" customFormat="1">
      <c r="A921" s="13"/>
      <c r="B921" s="229"/>
      <c r="C921" s="230"/>
      <c r="D921" s="231" t="s">
        <v>153</v>
      </c>
      <c r="E921" s="232" t="s">
        <v>1</v>
      </c>
      <c r="F921" s="233" t="s">
        <v>207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153</v>
      </c>
      <c r="AU921" s="239" t="s">
        <v>151</v>
      </c>
      <c r="AV921" s="13" t="s">
        <v>81</v>
      </c>
      <c r="AW921" s="13" t="s">
        <v>30</v>
      </c>
      <c r="AX921" s="13" t="s">
        <v>73</v>
      </c>
      <c r="AY921" s="239" t="s">
        <v>143</v>
      </c>
    </row>
    <row r="922" s="14" customFormat="1">
      <c r="A922" s="14"/>
      <c r="B922" s="240"/>
      <c r="C922" s="241"/>
      <c r="D922" s="231" t="s">
        <v>153</v>
      </c>
      <c r="E922" s="242" t="s">
        <v>1</v>
      </c>
      <c r="F922" s="243" t="s">
        <v>81</v>
      </c>
      <c r="G922" s="241"/>
      <c r="H922" s="244">
        <v>1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153</v>
      </c>
      <c r="AU922" s="250" t="s">
        <v>151</v>
      </c>
      <c r="AV922" s="14" t="s">
        <v>151</v>
      </c>
      <c r="AW922" s="14" t="s">
        <v>30</v>
      </c>
      <c r="AX922" s="14" t="s">
        <v>73</v>
      </c>
      <c r="AY922" s="250" t="s">
        <v>143</v>
      </c>
    </row>
    <row r="923" s="13" customFormat="1">
      <c r="A923" s="13"/>
      <c r="B923" s="229"/>
      <c r="C923" s="230"/>
      <c r="D923" s="231" t="s">
        <v>153</v>
      </c>
      <c r="E923" s="232" t="s">
        <v>1</v>
      </c>
      <c r="F923" s="233" t="s">
        <v>1092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153</v>
      </c>
      <c r="AU923" s="239" t="s">
        <v>151</v>
      </c>
      <c r="AV923" s="13" t="s">
        <v>81</v>
      </c>
      <c r="AW923" s="13" t="s">
        <v>30</v>
      </c>
      <c r="AX923" s="13" t="s">
        <v>73</v>
      </c>
      <c r="AY923" s="239" t="s">
        <v>143</v>
      </c>
    </row>
    <row r="924" s="14" customFormat="1">
      <c r="A924" s="14"/>
      <c r="B924" s="240"/>
      <c r="C924" s="241"/>
      <c r="D924" s="231" t="s">
        <v>153</v>
      </c>
      <c r="E924" s="242" t="s">
        <v>1</v>
      </c>
      <c r="F924" s="243" t="s">
        <v>81</v>
      </c>
      <c r="G924" s="241"/>
      <c r="H924" s="244">
        <v>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153</v>
      </c>
      <c r="AU924" s="250" t="s">
        <v>151</v>
      </c>
      <c r="AV924" s="14" t="s">
        <v>151</v>
      </c>
      <c r="AW924" s="14" t="s">
        <v>30</v>
      </c>
      <c r="AX924" s="14" t="s">
        <v>73</v>
      </c>
      <c r="AY924" s="250" t="s">
        <v>143</v>
      </c>
    </row>
    <row r="925" s="13" customFormat="1">
      <c r="A925" s="13"/>
      <c r="B925" s="229"/>
      <c r="C925" s="230"/>
      <c r="D925" s="231" t="s">
        <v>153</v>
      </c>
      <c r="E925" s="232" t="s">
        <v>1</v>
      </c>
      <c r="F925" s="233" t="s">
        <v>213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153</v>
      </c>
      <c r="AU925" s="239" t="s">
        <v>151</v>
      </c>
      <c r="AV925" s="13" t="s">
        <v>81</v>
      </c>
      <c r="AW925" s="13" t="s">
        <v>30</v>
      </c>
      <c r="AX925" s="13" t="s">
        <v>73</v>
      </c>
      <c r="AY925" s="239" t="s">
        <v>143</v>
      </c>
    </row>
    <row r="926" s="14" customFormat="1">
      <c r="A926" s="14"/>
      <c r="B926" s="240"/>
      <c r="C926" s="241"/>
      <c r="D926" s="231" t="s">
        <v>153</v>
      </c>
      <c r="E926" s="242" t="s">
        <v>1</v>
      </c>
      <c r="F926" s="243" t="s">
        <v>81</v>
      </c>
      <c r="G926" s="241"/>
      <c r="H926" s="244">
        <v>1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153</v>
      </c>
      <c r="AU926" s="250" t="s">
        <v>151</v>
      </c>
      <c r="AV926" s="14" t="s">
        <v>151</v>
      </c>
      <c r="AW926" s="14" t="s">
        <v>30</v>
      </c>
      <c r="AX926" s="14" t="s">
        <v>73</v>
      </c>
      <c r="AY926" s="250" t="s">
        <v>143</v>
      </c>
    </row>
    <row r="927" s="15" customFormat="1">
      <c r="A927" s="15"/>
      <c r="B927" s="251"/>
      <c r="C927" s="252"/>
      <c r="D927" s="231" t="s">
        <v>153</v>
      </c>
      <c r="E927" s="253" t="s">
        <v>1</v>
      </c>
      <c r="F927" s="254" t="s">
        <v>163</v>
      </c>
      <c r="G927" s="252"/>
      <c r="H927" s="255">
        <v>7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1" t="s">
        <v>153</v>
      </c>
      <c r="AU927" s="261" t="s">
        <v>151</v>
      </c>
      <c r="AV927" s="15" t="s">
        <v>150</v>
      </c>
      <c r="AW927" s="15" t="s">
        <v>30</v>
      </c>
      <c r="AX927" s="15" t="s">
        <v>81</v>
      </c>
      <c r="AY927" s="261" t="s">
        <v>143</v>
      </c>
    </row>
    <row r="928" s="2" customFormat="1" ht="24.15" customHeight="1">
      <c r="A928" s="38"/>
      <c r="B928" s="39"/>
      <c r="C928" s="215" t="s">
        <v>1232</v>
      </c>
      <c r="D928" s="215" t="s">
        <v>146</v>
      </c>
      <c r="E928" s="216" t="s">
        <v>1233</v>
      </c>
      <c r="F928" s="217" t="s">
        <v>1234</v>
      </c>
      <c r="G928" s="218" t="s">
        <v>149</v>
      </c>
      <c r="H928" s="219">
        <v>1</v>
      </c>
      <c r="I928" s="220"/>
      <c r="J928" s="221">
        <f>ROUND(I928*H928,2)</f>
        <v>0</v>
      </c>
      <c r="K928" s="222"/>
      <c r="L928" s="44"/>
      <c r="M928" s="223" t="s">
        <v>1</v>
      </c>
      <c r="N928" s="224" t="s">
        <v>39</v>
      </c>
      <c r="O928" s="91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279</v>
      </c>
      <c r="AT928" s="227" t="s">
        <v>146</v>
      </c>
      <c r="AU928" s="227" t="s">
        <v>151</v>
      </c>
      <c r="AY928" s="17" t="s">
        <v>143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151</v>
      </c>
      <c r="BK928" s="228">
        <f>ROUND(I928*H928,2)</f>
        <v>0</v>
      </c>
      <c r="BL928" s="17" t="s">
        <v>279</v>
      </c>
      <c r="BM928" s="227" t="s">
        <v>1235</v>
      </c>
    </row>
    <row r="929" s="13" customFormat="1">
      <c r="A929" s="13"/>
      <c r="B929" s="229"/>
      <c r="C929" s="230"/>
      <c r="D929" s="231" t="s">
        <v>153</v>
      </c>
      <c r="E929" s="232" t="s">
        <v>1</v>
      </c>
      <c r="F929" s="233" t="s">
        <v>1236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153</v>
      </c>
      <c r="AU929" s="239" t="s">
        <v>151</v>
      </c>
      <c r="AV929" s="13" t="s">
        <v>81</v>
      </c>
      <c r="AW929" s="13" t="s">
        <v>30</v>
      </c>
      <c r="AX929" s="13" t="s">
        <v>73</v>
      </c>
      <c r="AY929" s="239" t="s">
        <v>143</v>
      </c>
    </row>
    <row r="930" s="14" customFormat="1">
      <c r="A930" s="14"/>
      <c r="B930" s="240"/>
      <c r="C930" s="241"/>
      <c r="D930" s="231" t="s">
        <v>153</v>
      </c>
      <c r="E930" s="242" t="s">
        <v>1</v>
      </c>
      <c r="F930" s="243" t="s">
        <v>81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153</v>
      </c>
      <c r="AU930" s="250" t="s">
        <v>151</v>
      </c>
      <c r="AV930" s="14" t="s">
        <v>151</v>
      </c>
      <c r="AW930" s="14" t="s">
        <v>30</v>
      </c>
      <c r="AX930" s="14" t="s">
        <v>81</v>
      </c>
      <c r="AY930" s="250" t="s">
        <v>143</v>
      </c>
    </row>
    <row r="931" s="2" customFormat="1" ht="21.75" customHeight="1">
      <c r="A931" s="38"/>
      <c r="B931" s="39"/>
      <c r="C931" s="262" t="s">
        <v>1237</v>
      </c>
      <c r="D931" s="262" t="s">
        <v>170</v>
      </c>
      <c r="E931" s="263" t="s">
        <v>1238</v>
      </c>
      <c r="F931" s="264" t="s">
        <v>1239</v>
      </c>
      <c r="G931" s="265" t="s">
        <v>149</v>
      </c>
      <c r="H931" s="266">
        <v>1</v>
      </c>
      <c r="I931" s="267"/>
      <c r="J931" s="268">
        <f>ROUND(I931*H931,2)</f>
        <v>0</v>
      </c>
      <c r="K931" s="269"/>
      <c r="L931" s="270"/>
      <c r="M931" s="271" t="s">
        <v>1</v>
      </c>
      <c r="N931" s="272" t="s">
        <v>39</v>
      </c>
      <c r="O931" s="91"/>
      <c r="P931" s="225">
        <f>O931*H931</f>
        <v>0</v>
      </c>
      <c r="Q931" s="225">
        <v>0.00031</v>
      </c>
      <c r="R931" s="225">
        <f>Q931*H931</f>
        <v>0.00031</v>
      </c>
      <c r="S931" s="225">
        <v>0</v>
      </c>
      <c r="T931" s="226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353</v>
      </c>
      <c r="AT931" s="227" t="s">
        <v>170</v>
      </c>
      <c r="AU931" s="227" t="s">
        <v>151</v>
      </c>
      <c r="AY931" s="17" t="s">
        <v>143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151</v>
      </c>
      <c r="BK931" s="228">
        <f>ROUND(I931*H931,2)</f>
        <v>0</v>
      </c>
      <c r="BL931" s="17" t="s">
        <v>279</v>
      </c>
      <c r="BM931" s="227" t="s">
        <v>1240</v>
      </c>
    </row>
    <row r="932" s="2" customFormat="1" ht="24.15" customHeight="1">
      <c r="A932" s="38"/>
      <c r="B932" s="39"/>
      <c r="C932" s="215" t="s">
        <v>1241</v>
      </c>
      <c r="D932" s="215" t="s">
        <v>146</v>
      </c>
      <c r="E932" s="216" t="s">
        <v>1242</v>
      </c>
      <c r="F932" s="217" t="s">
        <v>1243</v>
      </c>
      <c r="G932" s="218" t="s">
        <v>149</v>
      </c>
      <c r="H932" s="219">
        <v>3</v>
      </c>
      <c r="I932" s="220"/>
      <c r="J932" s="221">
        <f>ROUND(I932*H932,2)</f>
        <v>0</v>
      </c>
      <c r="K932" s="222"/>
      <c r="L932" s="44"/>
      <c r="M932" s="223" t="s">
        <v>1</v>
      </c>
      <c r="N932" s="224" t="s">
        <v>39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279</v>
      </c>
      <c r="AT932" s="227" t="s">
        <v>146</v>
      </c>
      <c r="AU932" s="227" t="s">
        <v>151</v>
      </c>
      <c r="AY932" s="17" t="s">
        <v>143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151</v>
      </c>
      <c r="BK932" s="228">
        <f>ROUND(I932*H932,2)</f>
        <v>0</v>
      </c>
      <c r="BL932" s="17" t="s">
        <v>279</v>
      </c>
      <c r="BM932" s="227" t="s">
        <v>1244</v>
      </c>
    </row>
    <row r="933" s="14" customFormat="1">
      <c r="A933" s="14"/>
      <c r="B933" s="240"/>
      <c r="C933" s="241"/>
      <c r="D933" s="231" t="s">
        <v>153</v>
      </c>
      <c r="E933" s="242" t="s">
        <v>1</v>
      </c>
      <c r="F933" s="243" t="s">
        <v>144</v>
      </c>
      <c r="G933" s="241"/>
      <c r="H933" s="244">
        <v>3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153</v>
      </c>
      <c r="AU933" s="250" t="s">
        <v>151</v>
      </c>
      <c r="AV933" s="14" t="s">
        <v>151</v>
      </c>
      <c r="AW933" s="14" t="s">
        <v>30</v>
      </c>
      <c r="AX933" s="14" t="s">
        <v>81</v>
      </c>
      <c r="AY933" s="250" t="s">
        <v>143</v>
      </c>
    </row>
    <row r="934" s="2" customFormat="1" ht="16.5" customHeight="1">
      <c r="A934" s="38"/>
      <c r="B934" s="39"/>
      <c r="C934" s="262" t="s">
        <v>1245</v>
      </c>
      <c r="D934" s="262" t="s">
        <v>170</v>
      </c>
      <c r="E934" s="263" t="s">
        <v>1246</v>
      </c>
      <c r="F934" s="264" t="s">
        <v>1247</v>
      </c>
      <c r="G934" s="265" t="s">
        <v>149</v>
      </c>
      <c r="H934" s="266">
        <v>3</v>
      </c>
      <c r="I934" s="267"/>
      <c r="J934" s="268">
        <f>ROUND(I934*H934,2)</f>
        <v>0</v>
      </c>
      <c r="K934" s="269"/>
      <c r="L934" s="270"/>
      <c r="M934" s="271" t="s">
        <v>1</v>
      </c>
      <c r="N934" s="272" t="s">
        <v>39</v>
      </c>
      <c r="O934" s="91"/>
      <c r="P934" s="225">
        <f>O934*H934</f>
        <v>0</v>
      </c>
      <c r="Q934" s="225">
        <v>6.9999999999999994E-05</v>
      </c>
      <c r="R934" s="225">
        <f>Q934*H934</f>
        <v>0.00020999999999999998</v>
      </c>
      <c r="S934" s="225">
        <v>0</v>
      </c>
      <c r="T934" s="226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353</v>
      </c>
      <c r="AT934" s="227" t="s">
        <v>170</v>
      </c>
      <c r="AU934" s="227" t="s">
        <v>151</v>
      </c>
      <c r="AY934" s="17" t="s">
        <v>143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151</v>
      </c>
      <c r="BK934" s="228">
        <f>ROUND(I934*H934,2)</f>
        <v>0</v>
      </c>
      <c r="BL934" s="17" t="s">
        <v>279</v>
      </c>
      <c r="BM934" s="227" t="s">
        <v>1248</v>
      </c>
    </row>
    <row r="935" s="13" customFormat="1">
      <c r="A935" s="13"/>
      <c r="B935" s="229"/>
      <c r="C935" s="230"/>
      <c r="D935" s="231" t="s">
        <v>153</v>
      </c>
      <c r="E935" s="232" t="s">
        <v>1</v>
      </c>
      <c r="F935" s="233" t="s">
        <v>207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153</v>
      </c>
      <c r="AU935" s="239" t="s">
        <v>151</v>
      </c>
      <c r="AV935" s="13" t="s">
        <v>81</v>
      </c>
      <c r="AW935" s="13" t="s">
        <v>30</v>
      </c>
      <c r="AX935" s="13" t="s">
        <v>73</v>
      </c>
      <c r="AY935" s="239" t="s">
        <v>143</v>
      </c>
    </row>
    <row r="936" s="14" customFormat="1">
      <c r="A936" s="14"/>
      <c r="B936" s="240"/>
      <c r="C936" s="241"/>
      <c r="D936" s="231" t="s">
        <v>153</v>
      </c>
      <c r="E936" s="242" t="s">
        <v>1</v>
      </c>
      <c r="F936" s="243" t="s">
        <v>151</v>
      </c>
      <c r="G936" s="241"/>
      <c r="H936" s="244">
        <v>2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153</v>
      </c>
      <c r="AU936" s="250" t="s">
        <v>151</v>
      </c>
      <c r="AV936" s="14" t="s">
        <v>151</v>
      </c>
      <c r="AW936" s="14" t="s">
        <v>30</v>
      </c>
      <c r="AX936" s="14" t="s">
        <v>73</v>
      </c>
      <c r="AY936" s="250" t="s">
        <v>143</v>
      </c>
    </row>
    <row r="937" s="13" customFormat="1">
      <c r="A937" s="13"/>
      <c r="B937" s="229"/>
      <c r="C937" s="230"/>
      <c r="D937" s="231" t="s">
        <v>153</v>
      </c>
      <c r="E937" s="232" t="s">
        <v>1</v>
      </c>
      <c r="F937" s="233" t="s">
        <v>1249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153</v>
      </c>
      <c r="AU937" s="239" t="s">
        <v>151</v>
      </c>
      <c r="AV937" s="13" t="s">
        <v>81</v>
      </c>
      <c r="AW937" s="13" t="s">
        <v>30</v>
      </c>
      <c r="AX937" s="13" t="s">
        <v>73</v>
      </c>
      <c r="AY937" s="239" t="s">
        <v>143</v>
      </c>
    </row>
    <row r="938" s="14" customFormat="1">
      <c r="A938" s="14"/>
      <c r="B938" s="240"/>
      <c r="C938" s="241"/>
      <c r="D938" s="231" t="s">
        <v>153</v>
      </c>
      <c r="E938" s="242" t="s">
        <v>1</v>
      </c>
      <c r="F938" s="243" t="s">
        <v>81</v>
      </c>
      <c r="G938" s="241"/>
      <c r="H938" s="244">
        <v>1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153</v>
      </c>
      <c r="AU938" s="250" t="s">
        <v>151</v>
      </c>
      <c r="AV938" s="14" t="s">
        <v>151</v>
      </c>
      <c r="AW938" s="14" t="s">
        <v>30</v>
      </c>
      <c r="AX938" s="14" t="s">
        <v>73</v>
      </c>
      <c r="AY938" s="250" t="s">
        <v>143</v>
      </c>
    </row>
    <row r="939" s="15" customFormat="1">
      <c r="A939" s="15"/>
      <c r="B939" s="251"/>
      <c r="C939" s="252"/>
      <c r="D939" s="231" t="s">
        <v>153</v>
      </c>
      <c r="E939" s="253" t="s">
        <v>1</v>
      </c>
      <c r="F939" s="254" t="s">
        <v>163</v>
      </c>
      <c r="G939" s="252"/>
      <c r="H939" s="255">
        <v>3</v>
      </c>
      <c r="I939" s="256"/>
      <c r="J939" s="252"/>
      <c r="K939" s="252"/>
      <c r="L939" s="257"/>
      <c r="M939" s="258"/>
      <c r="N939" s="259"/>
      <c r="O939" s="259"/>
      <c r="P939" s="259"/>
      <c r="Q939" s="259"/>
      <c r="R939" s="259"/>
      <c r="S939" s="259"/>
      <c r="T939" s="260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61" t="s">
        <v>153</v>
      </c>
      <c r="AU939" s="261" t="s">
        <v>151</v>
      </c>
      <c r="AV939" s="15" t="s">
        <v>150</v>
      </c>
      <c r="AW939" s="15" t="s">
        <v>30</v>
      </c>
      <c r="AX939" s="15" t="s">
        <v>81</v>
      </c>
      <c r="AY939" s="261" t="s">
        <v>143</v>
      </c>
    </row>
    <row r="940" s="2" customFormat="1" ht="24.15" customHeight="1">
      <c r="A940" s="38"/>
      <c r="B940" s="39"/>
      <c r="C940" s="262" t="s">
        <v>1250</v>
      </c>
      <c r="D940" s="262" t="s">
        <v>170</v>
      </c>
      <c r="E940" s="263" t="s">
        <v>1251</v>
      </c>
      <c r="F940" s="264" t="s">
        <v>1252</v>
      </c>
      <c r="G940" s="265" t="s">
        <v>149</v>
      </c>
      <c r="H940" s="266">
        <v>3</v>
      </c>
      <c r="I940" s="267"/>
      <c r="J940" s="268">
        <f>ROUND(I940*H940,2)</f>
        <v>0</v>
      </c>
      <c r="K940" s="269"/>
      <c r="L940" s="270"/>
      <c r="M940" s="271" t="s">
        <v>1</v>
      </c>
      <c r="N940" s="272" t="s">
        <v>39</v>
      </c>
      <c r="O940" s="91"/>
      <c r="P940" s="225">
        <f>O940*H940</f>
        <v>0</v>
      </c>
      <c r="Q940" s="225">
        <v>6.0000000000000002E-05</v>
      </c>
      <c r="R940" s="225">
        <f>Q940*H940</f>
        <v>0.00018000000000000001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353</v>
      </c>
      <c r="AT940" s="227" t="s">
        <v>170</v>
      </c>
      <c r="AU940" s="227" t="s">
        <v>151</v>
      </c>
      <c r="AY940" s="17" t="s">
        <v>143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151</v>
      </c>
      <c r="BK940" s="228">
        <f>ROUND(I940*H940,2)</f>
        <v>0</v>
      </c>
      <c r="BL940" s="17" t="s">
        <v>279</v>
      </c>
      <c r="BM940" s="227" t="s">
        <v>1253</v>
      </c>
    </row>
    <row r="941" s="13" customFormat="1">
      <c r="A941" s="13"/>
      <c r="B941" s="229"/>
      <c r="C941" s="230"/>
      <c r="D941" s="231" t="s">
        <v>153</v>
      </c>
      <c r="E941" s="232" t="s">
        <v>1</v>
      </c>
      <c r="F941" s="233" t="s">
        <v>207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153</v>
      </c>
      <c r="AU941" s="239" t="s">
        <v>151</v>
      </c>
      <c r="AV941" s="13" t="s">
        <v>81</v>
      </c>
      <c r="AW941" s="13" t="s">
        <v>30</v>
      </c>
      <c r="AX941" s="13" t="s">
        <v>73</v>
      </c>
      <c r="AY941" s="239" t="s">
        <v>143</v>
      </c>
    </row>
    <row r="942" s="14" customFormat="1">
      <c r="A942" s="14"/>
      <c r="B942" s="240"/>
      <c r="C942" s="241"/>
      <c r="D942" s="231" t="s">
        <v>153</v>
      </c>
      <c r="E942" s="242" t="s">
        <v>1</v>
      </c>
      <c r="F942" s="243" t="s">
        <v>151</v>
      </c>
      <c r="G942" s="241"/>
      <c r="H942" s="244">
        <v>2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153</v>
      </c>
      <c r="AU942" s="250" t="s">
        <v>151</v>
      </c>
      <c r="AV942" s="14" t="s">
        <v>151</v>
      </c>
      <c r="AW942" s="14" t="s">
        <v>30</v>
      </c>
      <c r="AX942" s="14" t="s">
        <v>73</v>
      </c>
      <c r="AY942" s="250" t="s">
        <v>143</v>
      </c>
    </row>
    <row r="943" s="13" customFormat="1">
      <c r="A943" s="13"/>
      <c r="B943" s="229"/>
      <c r="C943" s="230"/>
      <c r="D943" s="231" t="s">
        <v>153</v>
      </c>
      <c r="E943" s="232" t="s">
        <v>1</v>
      </c>
      <c r="F943" s="233" t="s">
        <v>1249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153</v>
      </c>
      <c r="AU943" s="239" t="s">
        <v>151</v>
      </c>
      <c r="AV943" s="13" t="s">
        <v>81</v>
      </c>
      <c r="AW943" s="13" t="s">
        <v>30</v>
      </c>
      <c r="AX943" s="13" t="s">
        <v>73</v>
      </c>
      <c r="AY943" s="239" t="s">
        <v>143</v>
      </c>
    </row>
    <row r="944" s="14" customFormat="1">
      <c r="A944" s="14"/>
      <c r="B944" s="240"/>
      <c r="C944" s="241"/>
      <c r="D944" s="231" t="s">
        <v>153</v>
      </c>
      <c r="E944" s="242" t="s">
        <v>1</v>
      </c>
      <c r="F944" s="243" t="s">
        <v>81</v>
      </c>
      <c r="G944" s="241"/>
      <c r="H944" s="244">
        <v>1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153</v>
      </c>
      <c r="AU944" s="250" t="s">
        <v>151</v>
      </c>
      <c r="AV944" s="14" t="s">
        <v>151</v>
      </c>
      <c r="AW944" s="14" t="s">
        <v>30</v>
      </c>
      <c r="AX944" s="14" t="s">
        <v>73</v>
      </c>
      <c r="AY944" s="250" t="s">
        <v>143</v>
      </c>
    </row>
    <row r="945" s="15" customFormat="1">
      <c r="A945" s="15"/>
      <c r="B945" s="251"/>
      <c r="C945" s="252"/>
      <c r="D945" s="231" t="s">
        <v>153</v>
      </c>
      <c r="E945" s="253" t="s">
        <v>1</v>
      </c>
      <c r="F945" s="254" t="s">
        <v>163</v>
      </c>
      <c r="G945" s="252"/>
      <c r="H945" s="255">
        <v>3</v>
      </c>
      <c r="I945" s="256"/>
      <c r="J945" s="252"/>
      <c r="K945" s="252"/>
      <c r="L945" s="257"/>
      <c r="M945" s="258"/>
      <c r="N945" s="259"/>
      <c r="O945" s="259"/>
      <c r="P945" s="259"/>
      <c r="Q945" s="259"/>
      <c r="R945" s="259"/>
      <c r="S945" s="259"/>
      <c r="T945" s="260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61" t="s">
        <v>153</v>
      </c>
      <c r="AU945" s="261" t="s">
        <v>151</v>
      </c>
      <c r="AV945" s="15" t="s">
        <v>150</v>
      </c>
      <c r="AW945" s="15" t="s">
        <v>30</v>
      </c>
      <c r="AX945" s="15" t="s">
        <v>81</v>
      </c>
      <c r="AY945" s="261" t="s">
        <v>143</v>
      </c>
    </row>
    <row r="946" s="2" customFormat="1" ht="33" customHeight="1">
      <c r="A946" s="38"/>
      <c r="B946" s="39"/>
      <c r="C946" s="215" t="s">
        <v>1254</v>
      </c>
      <c r="D946" s="215" t="s">
        <v>146</v>
      </c>
      <c r="E946" s="216" t="s">
        <v>1255</v>
      </c>
      <c r="F946" s="217" t="s">
        <v>1256</v>
      </c>
      <c r="G946" s="218" t="s">
        <v>149</v>
      </c>
      <c r="H946" s="219">
        <v>18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279</v>
      </c>
      <c r="AT946" s="227" t="s">
        <v>146</v>
      </c>
      <c r="AU946" s="227" t="s">
        <v>151</v>
      </c>
      <c r="AY946" s="17" t="s">
        <v>143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151</v>
      </c>
      <c r="BK946" s="228">
        <f>ROUND(I946*H946,2)</f>
        <v>0</v>
      </c>
      <c r="BL946" s="17" t="s">
        <v>279</v>
      </c>
      <c r="BM946" s="227" t="s">
        <v>1257</v>
      </c>
    </row>
    <row r="947" s="13" customFormat="1">
      <c r="A947" s="13"/>
      <c r="B947" s="229"/>
      <c r="C947" s="230"/>
      <c r="D947" s="231" t="s">
        <v>153</v>
      </c>
      <c r="E947" s="232" t="s">
        <v>1</v>
      </c>
      <c r="F947" s="233" t="s">
        <v>203</v>
      </c>
      <c r="G947" s="230"/>
      <c r="H947" s="232" t="s">
        <v>1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9" t="s">
        <v>153</v>
      </c>
      <c r="AU947" s="239" t="s">
        <v>151</v>
      </c>
      <c r="AV947" s="13" t="s">
        <v>81</v>
      </c>
      <c r="AW947" s="13" t="s">
        <v>30</v>
      </c>
      <c r="AX947" s="13" t="s">
        <v>73</v>
      </c>
      <c r="AY947" s="239" t="s">
        <v>143</v>
      </c>
    </row>
    <row r="948" s="14" customFormat="1">
      <c r="A948" s="14"/>
      <c r="B948" s="240"/>
      <c r="C948" s="241"/>
      <c r="D948" s="231" t="s">
        <v>153</v>
      </c>
      <c r="E948" s="242" t="s">
        <v>1</v>
      </c>
      <c r="F948" s="243" t="s">
        <v>151</v>
      </c>
      <c r="G948" s="241"/>
      <c r="H948" s="244">
        <v>2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153</v>
      </c>
      <c r="AU948" s="250" t="s">
        <v>151</v>
      </c>
      <c r="AV948" s="14" t="s">
        <v>151</v>
      </c>
      <c r="AW948" s="14" t="s">
        <v>30</v>
      </c>
      <c r="AX948" s="14" t="s">
        <v>73</v>
      </c>
      <c r="AY948" s="250" t="s">
        <v>143</v>
      </c>
    </row>
    <row r="949" s="13" customFormat="1">
      <c r="A949" s="13"/>
      <c r="B949" s="229"/>
      <c r="C949" s="230"/>
      <c r="D949" s="231" t="s">
        <v>153</v>
      </c>
      <c r="E949" s="232" t="s">
        <v>1</v>
      </c>
      <c r="F949" s="233" t="s">
        <v>211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153</v>
      </c>
      <c r="AU949" s="239" t="s">
        <v>151</v>
      </c>
      <c r="AV949" s="13" t="s">
        <v>81</v>
      </c>
      <c r="AW949" s="13" t="s">
        <v>30</v>
      </c>
      <c r="AX949" s="13" t="s">
        <v>73</v>
      </c>
      <c r="AY949" s="239" t="s">
        <v>143</v>
      </c>
    </row>
    <row r="950" s="14" customFormat="1">
      <c r="A950" s="14"/>
      <c r="B950" s="240"/>
      <c r="C950" s="241"/>
      <c r="D950" s="231" t="s">
        <v>153</v>
      </c>
      <c r="E950" s="242" t="s">
        <v>1</v>
      </c>
      <c r="F950" s="243" t="s">
        <v>81</v>
      </c>
      <c r="G950" s="241"/>
      <c r="H950" s="244">
        <v>1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153</v>
      </c>
      <c r="AU950" s="250" t="s">
        <v>151</v>
      </c>
      <c r="AV950" s="14" t="s">
        <v>151</v>
      </c>
      <c r="AW950" s="14" t="s">
        <v>30</v>
      </c>
      <c r="AX950" s="14" t="s">
        <v>73</v>
      </c>
      <c r="AY950" s="250" t="s">
        <v>143</v>
      </c>
    </row>
    <row r="951" s="13" customFormat="1">
      <c r="A951" s="13"/>
      <c r="B951" s="229"/>
      <c r="C951" s="230"/>
      <c r="D951" s="231" t="s">
        <v>153</v>
      </c>
      <c r="E951" s="232" t="s">
        <v>1</v>
      </c>
      <c r="F951" s="233" t="s">
        <v>1092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153</v>
      </c>
      <c r="AU951" s="239" t="s">
        <v>151</v>
      </c>
      <c r="AV951" s="13" t="s">
        <v>81</v>
      </c>
      <c r="AW951" s="13" t="s">
        <v>30</v>
      </c>
      <c r="AX951" s="13" t="s">
        <v>73</v>
      </c>
      <c r="AY951" s="239" t="s">
        <v>143</v>
      </c>
    </row>
    <row r="952" s="14" customFormat="1">
      <c r="A952" s="14"/>
      <c r="B952" s="240"/>
      <c r="C952" s="241"/>
      <c r="D952" s="231" t="s">
        <v>153</v>
      </c>
      <c r="E952" s="242" t="s">
        <v>1</v>
      </c>
      <c r="F952" s="243" t="s">
        <v>150</v>
      </c>
      <c r="G952" s="241"/>
      <c r="H952" s="244">
        <v>4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0" t="s">
        <v>153</v>
      </c>
      <c r="AU952" s="250" t="s">
        <v>151</v>
      </c>
      <c r="AV952" s="14" t="s">
        <v>151</v>
      </c>
      <c r="AW952" s="14" t="s">
        <v>30</v>
      </c>
      <c r="AX952" s="14" t="s">
        <v>73</v>
      </c>
      <c r="AY952" s="250" t="s">
        <v>143</v>
      </c>
    </row>
    <row r="953" s="13" customFormat="1">
      <c r="A953" s="13"/>
      <c r="B953" s="229"/>
      <c r="C953" s="230"/>
      <c r="D953" s="231" t="s">
        <v>153</v>
      </c>
      <c r="E953" s="232" t="s">
        <v>1</v>
      </c>
      <c r="F953" s="233" t="s">
        <v>215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153</v>
      </c>
      <c r="AU953" s="239" t="s">
        <v>151</v>
      </c>
      <c r="AV953" s="13" t="s">
        <v>81</v>
      </c>
      <c r="AW953" s="13" t="s">
        <v>30</v>
      </c>
      <c r="AX953" s="13" t="s">
        <v>73</v>
      </c>
      <c r="AY953" s="239" t="s">
        <v>143</v>
      </c>
    </row>
    <row r="954" s="14" customFormat="1">
      <c r="A954" s="14"/>
      <c r="B954" s="240"/>
      <c r="C954" s="241"/>
      <c r="D954" s="231" t="s">
        <v>153</v>
      </c>
      <c r="E954" s="242" t="s">
        <v>1</v>
      </c>
      <c r="F954" s="243" t="s">
        <v>150</v>
      </c>
      <c r="G954" s="241"/>
      <c r="H954" s="244">
        <v>4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153</v>
      </c>
      <c r="AU954" s="250" t="s">
        <v>151</v>
      </c>
      <c r="AV954" s="14" t="s">
        <v>151</v>
      </c>
      <c r="AW954" s="14" t="s">
        <v>30</v>
      </c>
      <c r="AX954" s="14" t="s">
        <v>73</v>
      </c>
      <c r="AY954" s="250" t="s">
        <v>143</v>
      </c>
    </row>
    <row r="955" s="13" customFormat="1">
      <c r="A955" s="13"/>
      <c r="B955" s="229"/>
      <c r="C955" s="230"/>
      <c r="D955" s="231" t="s">
        <v>153</v>
      </c>
      <c r="E955" s="232" t="s">
        <v>1</v>
      </c>
      <c r="F955" s="233" t="s">
        <v>207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153</v>
      </c>
      <c r="AU955" s="239" t="s">
        <v>151</v>
      </c>
      <c r="AV955" s="13" t="s">
        <v>81</v>
      </c>
      <c r="AW955" s="13" t="s">
        <v>30</v>
      </c>
      <c r="AX955" s="13" t="s">
        <v>73</v>
      </c>
      <c r="AY955" s="239" t="s">
        <v>143</v>
      </c>
    </row>
    <row r="956" s="14" customFormat="1">
      <c r="A956" s="14"/>
      <c r="B956" s="240"/>
      <c r="C956" s="241"/>
      <c r="D956" s="231" t="s">
        <v>153</v>
      </c>
      <c r="E956" s="242" t="s">
        <v>1</v>
      </c>
      <c r="F956" s="243" t="s">
        <v>176</v>
      </c>
      <c r="G956" s="241"/>
      <c r="H956" s="244">
        <v>5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153</v>
      </c>
      <c r="AU956" s="250" t="s">
        <v>151</v>
      </c>
      <c r="AV956" s="14" t="s">
        <v>151</v>
      </c>
      <c r="AW956" s="14" t="s">
        <v>30</v>
      </c>
      <c r="AX956" s="14" t="s">
        <v>73</v>
      </c>
      <c r="AY956" s="250" t="s">
        <v>143</v>
      </c>
    </row>
    <row r="957" s="13" customFormat="1">
      <c r="A957" s="13"/>
      <c r="B957" s="229"/>
      <c r="C957" s="230"/>
      <c r="D957" s="231" t="s">
        <v>153</v>
      </c>
      <c r="E957" s="232" t="s">
        <v>1</v>
      </c>
      <c r="F957" s="233" t="s">
        <v>1258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153</v>
      </c>
      <c r="AU957" s="239" t="s">
        <v>151</v>
      </c>
      <c r="AV957" s="13" t="s">
        <v>81</v>
      </c>
      <c r="AW957" s="13" t="s">
        <v>30</v>
      </c>
      <c r="AX957" s="13" t="s">
        <v>73</v>
      </c>
      <c r="AY957" s="239" t="s">
        <v>143</v>
      </c>
    </row>
    <row r="958" s="14" customFormat="1">
      <c r="A958" s="14"/>
      <c r="B958" s="240"/>
      <c r="C958" s="241"/>
      <c r="D958" s="231" t="s">
        <v>153</v>
      </c>
      <c r="E958" s="242" t="s">
        <v>1</v>
      </c>
      <c r="F958" s="243" t="s">
        <v>81</v>
      </c>
      <c r="G958" s="241"/>
      <c r="H958" s="244">
        <v>1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153</v>
      </c>
      <c r="AU958" s="250" t="s">
        <v>151</v>
      </c>
      <c r="AV958" s="14" t="s">
        <v>151</v>
      </c>
      <c r="AW958" s="14" t="s">
        <v>30</v>
      </c>
      <c r="AX958" s="14" t="s">
        <v>73</v>
      </c>
      <c r="AY958" s="250" t="s">
        <v>143</v>
      </c>
    </row>
    <row r="959" s="13" customFormat="1">
      <c r="A959" s="13"/>
      <c r="B959" s="229"/>
      <c r="C959" s="230"/>
      <c r="D959" s="231" t="s">
        <v>153</v>
      </c>
      <c r="E959" s="232" t="s">
        <v>1</v>
      </c>
      <c r="F959" s="233" t="s">
        <v>1259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153</v>
      </c>
      <c r="AU959" s="239" t="s">
        <v>151</v>
      </c>
      <c r="AV959" s="13" t="s">
        <v>81</v>
      </c>
      <c r="AW959" s="13" t="s">
        <v>30</v>
      </c>
      <c r="AX959" s="13" t="s">
        <v>73</v>
      </c>
      <c r="AY959" s="239" t="s">
        <v>143</v>
      </c>
    </row>
    <row r="960" s="14" customFormat="1">
      <c r="A960" s="14"/>
      <c r="B960" s="240"/>
      <c r="C960" s="241"/>
      <c r="D960" s="231" t="s">
        <v>153</v>
      </c>
      <c r="E960" s="242" t="s">
        <v>1</v>
      </c>
      <c r="F960" s="243" t="s">
        <v>81</v>
      </c>
      <c r="G960" s="241"/>
      <c r="H960" s="244">
        <v>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153</v>
      </c>
      <c r="AU960" s="250" t="s">
        <v>151</v>
      </c>
      <c r="AV960" s="14" t="s">
        <v>151</v>
      </c>
      <c r="AW960" s="14" t="s">
        <v>30</v>
      </c>
      <c r="AX960" s="14" t="s">
        <v>73</v>
      </c>
      <c r="AY960" s="250" t="s">
        <v>143</v>
      </c>
    </row>
    <row r="961" s="15" customFormat="1">
      <c r="A961" s="15"/>
      <c r="B961" s="251"/>
      <c r="C961" s="252"/>
      <c r="D961" s="231" t="s">
        <v>153</v>
      </c>
      <c r="E961" s="253" t="s">
        <v>1</v>
      </c>
      <c r="F961" s="254" t="s">
        <v>163</v>
      </c>
      <c r="G961" s="252"/>
      <c r="H961" s="255">
        <v>18</v>
      </c>
      <c r="I961" s="256"/>
      <c r="J961" s="252"/>
      <c r="K961" s="252"/>
      <c r="L961" s="257"/>
      <c r="M961" s="258"/>
      <c r="N961" s="259"/>
      <c r="O961" s="259"/>
      <c r="P961" s="259"/>
      <c r="Q961" s="259"/>
      <c r="R961" s="259"/>
      <c r="S961" s="259"/>
      <c r="T961" s="260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61" t="s">
        <v>153</v>
      </c>
      <c r="AU961" s="261" t="s">
        <v>151</v>
      </c>
      <c r="AV961" s="15" t="s">
        <v>150</v>
      </c>
      <c r="AW961" s="15" t="s">
        <v>30</v>
      </c>
      <c r="AX961" s="15" t="s">
        <v>81</v>
      </c>
      <c r="AY961" s="261" t="s">
        <v>143</v>
      </c>
    </row>
    <row r="962" s="2" customFormat="1" ht="24.15" customHeight="1">
      <c r="A962" s="38"/>
      <c r="B962" s="39"/>
      <c r="C962" s="262" t="s">
        <v>1260</v>
      </c>
      <c r="D962" s="262" t="s">
        <v>170</v>
      </c>
      <c r="E962" s="263" t="s">
        <v>1261</v>
      </c>
      <c r="F962" s="264" t="s">
        <v>1262</v>
      </c>
      <c r="G962" s="265" t="s">
        <v>149</v>
      </c>
      <c r="H962" s="266">
        <v>18</v>
      </c>
      <c r="I962" s="267"/>
      <c r="J962" s="268">
        <f>ROUND(I962*H962,2)</f>
        <v>0</v>
      </c>
      <c r="K962" s="269"/>
      <c r="L962" s="270"/>
      <c r="M962" s="271" t="s">
        <v>1</v>
      </c>
      <c r="N962" s="272" t="s">
        <v>39</v>
      </c>
      <c r="O962" s="91"/>
      <c r="P962" s="225">
        <f>O962*H962</f>
        <v>0</v>
      </c>
      <c r="Q962" s="225">
        <v>0.00010000000000000001</v>
      </c>
      <c r="R962" s="225">
        <f>Q962*H962</f>
        <v>0.0018000000000000002</v>
      </c>
      <c r="S962" s="225">
        <v>0</v>
      </c>
      <c r="T962" s="226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7" t="s">
        <v>353</v>
      </c>
      <c r="AT962" s="227" t="s">
        <v>170</v>
      </c>
      <c r="AU962" s="227" t="s">
        <v>151</v>
      </c>
      <c r="AY962" s="17" t="s">
        <v>143</v>
      </c>
      <c r="BE962" s="228">
        <f>IF(N962="základní",J962,0)</f>
        <v>0</v>
      </c>
      <c r="BF962" s="228">
        <f>IF(N962="snížená",J962,0)</f>
        <v>0</v>
      </c>
      <c r="BG962" s="228">
        <f>IF(N962="zákl. přenesená",J962,0)</f>
        <v>0</v>
      </c>
      <c r="BH962" s="228">
        <f>IF(N962="sníž. přenesená",J962,0)</f>
        <v>0</v>
      </c>
      <c r="BI962" s="228">
        <f>IF(N962="nulová",J962,0)</f>
        <v>0</v>
      </c>
      <c r="BJ962" s="17" t="s">
        <v>151</v>
      </c>
      <c r="BK962" s="228">
        <f>ROUND(I962*H962,2)</f>
        <v>0</v>
      </c>
      <c r="BL962" s="17" t="s">
        <v>279</v>
      </c>
      <c r="BM962" s="227" t="s">
        <v>1263</v>
      </c>
    </row>
    <row r="963" s="13" customFormat="1">
      <c r="A963" s="13"/>
      <c r="B963" s="229"/>
      <c r="C963" s="230"/>
      <c r="D963" s="231" t="s">
        <v>153</v>
      </c>
      <c r="E963" s="232" t="s">
        <v>1</v>
      </c>
      <c r="F963" s="233" t="s">
        <v>203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153</v>
      </c>
      <c r="AU963" s="239" t="s">
        <v>151</v>
      </c>
      <c r="AV963" s="13" t="s">
        <v>81</v>
      </c>
      <c r="AW963" s="13" t="s">
        <v>30</v>
      </c>
      <c r="AX963" s="13" t="s">
        <v>73</v>
      </c>
      <c r="AY963" s="239" t="s">
        <v>143</v>
      </c>
    </row>
    <row r="964" s="14" customFormat="1">
      <c r="A964" s="14"/>
      <c r="B964" s="240"/>
      <c r="C964" s="241"/>
      <c r="D964" s="231" t="s">
        <v>153</v>
      </c>
      <c r="E964" s="242" t="s">
        <v>1</v>
      </c>
      <c r="F964" s="243" t="s">
        <v>151</v>
      </c>
      <c r="G964" s="241"/>
      <c r="H964" s="244">
        <v>2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153</v>
      </c>
      <c r="AU964" s="250" t="s">
        <v>151</v>
      </c>
      <c r="AV964" s="14" t="s">
        <v>151</v>
      </c>
      <c r="AW964" s="14" t="s">
        <v>30</v>
      </c>
      <c r="AX964" s="14" t="s">
        <v>73</v>
      </c>
      <c r="AY964" s="250" t="s">
        <v>143</v>
      </c>
    </row>
    <row r="965" s="13" customFormat="1">
      <c r="A965" s="13"/>
      <c r="B965" s="229"/>
      <c r="C965" s="230"/>
      <c r="D965" s="231" t="s">
        <v>153</v>
      </c>
      <c r="E965" s="232" t="s">
        <v>1</v>
      </c>
      <c r="F965" s="233" t="s">
        <v>211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153</v>
      </c>
      <c r="AU965" s="239" t="s">
        <v>151</v>
      </c>
      <c r="AV965" s="13" t="s">
        <v>81</v>
      </c>
      <c r="AW965" s="13" t="s">
        <v>30</v>
      </c>
      <c r="AX965" s="13" t="s">
        <v>73</v>
      </c>
      <c r="AY965" s="239" t="s">
        <v>143</v>
      </c>
    </row>
    <row r="966" s="14" customFormat="1">
      <c r="A966" s="14"/>
      <c r="B966" s="240"/>
      <c r="C966" s="241"/>
      <c r="D966" s="231" t="s">
        <v>153</v>
      </c>
      <c r="E966" s="242" t="s">
        <v>1</v>
      </c>
      <c r="F966" s="243" t="s">
        <v>81</v>
      </c>
      <c r="G966" s="241"/>
      <c r="H966" s="244">
        <v>1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153</v>
      </c>
      <c r="AU966" s="250" t="s">
        <v>151</v>
      </c>
      <c r="AV966" s="14" t="s">
        <v>151</v>
      </c>
      <c r="AW966" s="14" t="s">
        <v>30</v>
      </c>
      <c r="AX966" s="14" t="s">
        <v>73</v>
      </c>
      <c r="AY966" s="250" t="s">
        <v>143</v>
      </c>
    </row>
    <row r="967" s="13" customFormat="1">
      <c r="A967" s="13"/>
      <c r="B967" s="229"/>
      <c r="C967" s="230"/>
      <c r="D967" s="231" t="s">
        <v>153</v>
      </c>
      <c r="E967" s="232" t="s">
        <v>1</v>
      </c>
      <c r="F967" s="233" t="s">
        <v>1092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153</v>
      </c>
      <c r="AU967" s="239" t="s">
        <v>151</v>
      </c>
      <c r="AV967" s="13" t="s">
        <v>81</v>
      </c>
      <c r="AW967" s="13" t="s">
        <v>30</v>
      </c>
      <c r="AX967" s="13" t="s">
        <v>73</v>
      </c>
      <c r="AY967" s="239" t="s">
        <v>143</v>
      </c>
    </row>
    <row r="968" s="14" customFormat="1">
      <c r="A968" s="14"/>
      <c r="B968" s="240"/>
      <c r="C968" s="241"/>
      <c r="D968" s="231" t="s">
        <v>153</v>
      </c>
      <c r="E968" s="242" t="s">
        <v>1</v>
      </c>
      <c r="F968" s="243" t="s">
        <v>150</v>
      </c>
      <c r="G968" s="241"/>
      <c r="H968" s="244">
        <v>4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153</v>
      </c>
      <c r="AU968" s="250" t="s">
        <v>151</v>
      </c>
      <c r="AV968" s="14" t="s">
        <v>151</v>
      </c>
      <c r="AW968" s="14" t="s">
        <v>30</v>
      </c>
      <c r="AX968" s="14" t="s">
        <v>73</v>
      </c>
      <c r="AY968" s="250" t="s">
        <v>143</v>
      </c>
    </row>
    <row r="969" s="13" customFormat="1">
      <c r="A969" s="13"/>
      <c r="B969" s="229"/>
      <c r="C969" s="230"/>
      <c r="D969" s="231" t="s">
        <v>153</v>
      </c>
      <c r="E969" s="232" t="s">
        <v>1</v>
      </c>
      <c r="F969" s="233" t="s">
        <v>215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153</v>
      </c>
      <c r="AU969" s="239" t="s">
        <v>151</v>
      </c>
      <c r="AV969" s="13" t="s">
        <v>81</v>
      </c>
      <c r="AW969" s="13" t="s">
        <v>30</v>
      </c>
      <c r="AX969" s="13" t="s">
        <v>73</v>
      </c>
      <c r="AY969" s="239" t="s">
        <v>143</v>
      </c>
    </row>
    <row r="970" s="14" customFormat="1">
      <c r="A970" s="14"/>
      <c r="B970" s="240"/>
      <c r="C970" s="241"/>
      <c r="D970" s="231" t="s">
        <v>153</v>
      </c>
      <c r="E970" s="242" t="s">
        <v>1</v>
      </c>
      <c r="F970" s="243" t="s">
        <v>150</v>
      </c>
      <c r="G970" s="241"/>
      <c r="H970" s="244">
        <v>4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153</v>
      </c>
      <c r="AU970" s="250" t="s">
        <v>151</v>
      </c>
      <c r="AV970" s="14" t="s">
        <v>151</v>
      </c>
      <c r="AW970" s="14" t="s">
        <v>30</v>
      </c>
      <c r="AX970" s="14" t="s">
        <v>73</v>
      </c>
      <c r="AY970" s="250" t="s">
        <v>143</v>
      </c>
    </row>
    <row r="971" s="13" customFormat="1">
      <c r="A971" s="13"/>
      <c r="B971" s="229"/>
      <c r="C971" s="230"/>
      <c r="D971" s="231" t="s">
        <v>153</v>
      </c>
      <c r="E971" s="232" t="s">
        <v>1</v>
      </c>
      <c r="F971" s="233" t="s">
        <v>207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153</v>
      </c>
      <c r="AU971" s="239" t="s">
        <v>151</v>
      </c>
      <c r="AV971" s="13" t="s">
        <v>81</v>
      </c>
      <c r="AW971" s="13" t="s">
        <v>30</v>
      </c>
      <c r="AX971" s="13" t="s">
        <v>73</v>
      </c>
      <c r="AY971" s="239" t="s">
        <v>143</v>
      </c>
    </row>
    <row r="972" s="14" customFormat="1">
      <c r="A972" s="14"/>
      <c r="B972" s="240"/>
      <c r="C972" s="241"/>
      <c r="D972" s="231" t="s">
        <v>153</v>
      </c>
      <c r="E972" s="242" t="s">
        <v>1</v>
      </c>
      <c r="F972" s="243" t="s">
        <v>176</v>
      </c>
      <c r="G972" s="241"/>
      <c r="H972" s="244">
        <v>5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153</v>
      </c>
      <c r="AU972" s="250" t="s">
        <v>151</v>
      </c>
      <c r="AV972" s="14" t="s">
        <v>151</v>
      </c>
      <c r="AW972" s="14" t="s">
        <v>30</v>
      </c>
      <c r="AX972" s="14" t="s">
        <v>73</v>
      </c>
      <c r="AY972" s="250" t="s">
        <v>143</v>
      </c>
    </row>
    <row r="973" s="13" customFormat="1">
      <c r="A973" s="13"/>
      <c r="B973" s="229"/>
      <c r="C973" s="230"/>
      <c r="D973" s="231" t="s">
        <v>153</v>
      </c>
      <c r="E973" s="232" t="s">
        <v>1</v>
      </c>
      <c r="F973" s="233" t="s">
        <v>209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153</v>
      </c>
      <c r="AU973" s="239" t="s">
        <v>151</v>
      </c>
      <c r="AV973" s="13" t="s">
        <v>81</v>
      </c>
      <c r="AW973" s="13" t="s">
        <v>30</v>
      </c>
      <c r="AX973" s="13" t="s">
        <v>73</v>
      </c>
      <c r="AY973" s="239" t="s">
        <v>143</v>
      </c>
    </row>
    <row r="974" s="14" customFormat="1">
      <c r="A974" s="14"/>
      <c r="B974" s="240"/>
      <c r="C974" s="241"/>
      <c r="D974" s="231" t="s">
        <v>153</v>
      </c>
      <c r="E974" s="242" t="s">
        <v>1</v>
      </c>
      <c r="F974" s="243" t="s">
        <v>81</v>
      </c>
      <c r="G974" s="241"/>
      <c r="H974" s="244">
        <v>1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153</v>
      </c>
      <c r="AU974" s="250" t="s">
        <v>151</v>
      </c>
      <c r="AV974" s="14" t="s">
        <v>151</v>
      </c>
      <c r="AW974" s="14" t="s">
        <v>30</v>
      </c>
      <c r="AX974" s="14" t="s">
        <v>73</v>
      </c>
      <c r="AY974" s="250" t="s">
        <v>143</v>
      </c>
    </row>
    <row r="975" s="13" customFormat="1">
      <c r="A975" s="13"/>
      <c r="B975" s="229"/>
      <c r="C975" s="230"/>
      <c r="D975" s="231" t="s">
        <v>153</v>
      </c>
      <c r="E975" s="232" t="s">
        <v>1</v>
      </c>
      <c r="F975" s="233" t="s">
        <v>213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153</v>
      </c>
      <c r="AU975" s="239" t="s">
        <v>151</v>
      </c>
      <c r="AV975" s="13" t="s">
        <v>81</v>
      </c>
      <c r="AW975" s="13" t="s">
        <v>30</v>
      </c>
      <c r="AX975" s="13" t="s">
        <v>73</v>
      </c>
      <c r="AY975" s="239" t="s">
        <v>143</v>
      </c>
    </row>
    <row r="976" s="14" customFormat="1">
      <c r="A976" s="14"/>
      <c r="B976" s="240"/>
      <c r="C976" s="241"/>
      <c r="D976" s="231" t="s">
        <v>153</v>
      </c>
      <c r="E976" s="242" t="s">
        <v>1</v>
      </c>
      <c r="F976" s="243" t="s">
        <v>81</v>
      </c>
      <c r="G976" s="241"/>
      <c r="H976" s="244">
        <v>1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153</v>
      </c>
      <c r="AU976" s="250" t="s">
        <v>151</v>
      </c>
      <c r="AV976" s="14" t="s">
        <v>151</v>
      </c>
      <c r="AW976" s="14" t="s">
        <v>30</v>
      </c>
      <c r="AX976" s="14" t="s">
        <v>73</v>
      </c>
      <c r="AY976" s="250" t="s">
        <v>143</v>
      </c>
    </row>
    <row r="977" s="15" customFormat="1">
      <c r="A977" s="15"/>
      <c r="B977" s="251"/>
      <c r="C977" s="252"/>
      <c r="D977" s="231" t="s">
        <v>153</v>
      </c>
      <c r="E977" s="253" t="s">
        <v>1</v>
      </c>
      <c r="F977" s="254" t="s">
        <v>163</v>
      </c>
      <c r="G977" s="252"/>
      <c r="H977" s="255">
        <v>18</v>
      </c>
      <c r="I977" s="256"/>
      <c r="J977" s="252"/>
      <c r="K977" s="252"/>
      <c r="L977" s="257"/>
      <c r="M977" s="258"/>
      <c r="N977" s="259"/>
      <c r="O977" s="259"/>
      <c r="P977" s="259"/>
      <c r="Q977" s="259"/>
      <c r="R977" s="259"/>
      <c r="S977" s="259"/>
      <c r="T977" s="260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61" t="s">
        <v>153</v>
      </c>
      <c r="AU977" s="261" t="s">
        <v>151</v>
      </c>
      <c r="AV977" s="15" t="s">
        <v>150</v>
      </c>
      <c r="AW977" s="15" t="s">
        <v>30</v>
      </c>
      <c r="AX977" s="15" t="s">
        <v>81</v>
      </c>
      <c r="AY977" s="261" t="s">
        <v>143</v>
      </c>
    </row>
    <row r="978" s="2" customFormat="1" ht="37.8" customHeight="1">
      <c r="A978" s="38"/>
      <c r="B978" s="39"/>
      <c r="C978" s="215" t="s">
        <v>1264</v>
      </c>
      <c r="D978" s="215" t="s">
        <v>146</v>
      </c>
      <c r="E978" s="216" t="s">
        <v>1265</v>
      </c>
      <c r="F978" s="217" t="s">
        <v>1266</v>
      </c>
      <c r="G978" s="218" t="s">
        <v>149</v>
      </c>
      <c r="H978" s="219">
        <v>23</v>
      </c>
      <c r="I978" s="220"/>
      <c r="J978" s="221">
        <f>ROUND(I978*H978,2)</f>
        <v>0</v>
      </c>
      <c r="K978" s="222"/>
      <c r="L978" s="44"/>
      <c r="M978" s="223" t="s">
        <v>1</v>
      </c>
      <c r="N978" s="224" t="s">
        <v>39</v>
      </c>
      <c r="O978" s="91"/>
      <c r="P978" s="225">
        <f>O978*H978</f>
        <v>0</v>
      </c>
      <c r="Q978" s="225">
        <v>0</v>
      </c>
      <c r="R978" s="225">
        <f>Q978*H978</f>
        <v>0</v>
      </c>
      <c r="S978" s="225">
        <v>5.0000000000000002E-05</v>
      </c>
      <c r="T978" s="226">
        <f>S978*H978</f>
        <v>0.00115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7" t="s">
        <v>279</v>
      </c>
      <c r="AT978" s="227" t="s">
        <v>146</v>
      </c>
      <c r="AU978" s="227" t="s">
        <v>151</v>
      </c>
      <c r="AY978" s="17" t="s">
        <v>143</v>
      </c>
      <c r="BE978" s="228">
        <f>IF(N978="základní",J978,0)</f>
        <v>0</v>
      </c>
      <c r="BF978" s="228">
        <f>IF(N978="snížená",J978,0)</f>
        <v>0</v>
      </c>
      <c r="BG978" s="228">
        <f>IF(N978="zákl. přenesená",J978,0)</f>
        <v>0</v>
      </c>
      <c r="BH978" s="228">
        <f>IF(N978="sníž. přenesená",J978,0)</f>
        <v>0</v>
      </c>
      <c r="BI978" s="228">
        <f>IF(N978="nulová",J978,0)</f>
        <v>0</v>
      </c>
      <c r="BJ978" s="17" t="s">
        <v>151</v>
      </c>
      <c r="BK978" s="228">
        <f>ROUND(I978*H978,2)</f>
        <v>0</v>
      </c>
      <c r="BL978" s="17" t="s">
        <v>279</v>
      </c>
      <c r="BM978" s="227" t="s">
        <v>1267</v>
      </c>
    </row>
    <row r="979" s="13" customFormat="1">
      <c r="A979" s="13"/>
      <c r="B979" s="229"/>
      <c r="C979" s="230"/>
      <c r="D979" s="231" t="s">
        <v>153</v>
      </c>
      <c r="E979" s="232" t="s">
        <v>1</v>
      </c>
      <c r="F979" s="233" t="s">
        <v>203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153</v>
      </c>
      <c r="AU979" s="239" t="s">
        <v>151</v>
      </c>
      <c r="AV979" s="13" t="s">
        <v>81</v>
      </c>
      <c r="AW979" s="13" t="s">
        <v>30</v>
      </c>
      <c r="AX979" s="13" t="s">
        <v>73</v>
      </c>
      <c r="AY979" s="239" t="s">
        <v>143</v>
      </c>
    </row>
    <row r="980" s="14" customFormat="1">
      <c r="A980" s="14"/>
      <c r="B980" s="240"/>
      <c r="C980" s="241"/>
      <c r="D980" s="231" t="s">
        <v>153</v>
      </c>
      <c r="E980" s="242" t="s">
        <v>1</v>
      </c>
      <c r="F980" s="243" t="s">
        <v>73</v>
      </c>
      <c r="G980" s="241"/>
      <c r="H980" s="244">
        <v>0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153</v>
      </c>
      <c r="AU980" s="250" t="s">
        <v>151</v>
      </c>
      <c r="AV980" s="14" t="s">
        <v>151</v>
      </c>
      <c r="AW980" s="14" t="s">
        <v>30</v>
      </c>
      <c r="AX980" s="14" t="s">
        <v>73</v>
      </c>
      <c r="AY980" s="250" t="s">
        <v>143</v>
      </c>
    </row>
    <row r="981" s="13" customFormat="1">
      <c r="A981" s="13"/>
      <c r="B981" s="229"/>
      <c r="C981" s="230"/>
      <c r="D981" s="231" t="s">
        <v>153</v>
      </c>
      <c r="E981" s="232" t="s">
        <v>1</v>
      </c>
      <c r="F981" s="233" t="s">
        <v>211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153</v>
      </c>
      <c r="AU981" s="239" t="s">
        <v>151</v>
      </c>
      <c r="AV981" s="13" t="s">
        <v>81</v>
      </c>
      <c r="AW981" s="13" t="s">
        <v>30</v>
      </c>
      <c r="AX981" s="13" t="s">
        <v>73</v>
      </c>
      <c r="AY981" s="239" t="s">
        <v>143</v>
      </c>
    </row>
    <row r="982" s="14" customFormat="1">
      <c r="A982" s="14"/>
      <c r="B982" s="240"/>
      <c r="C982" s="241"/>
      <c r="D982" s="231" t="s">
        <v>153</v>
      </c>
      <c r="E982" s="242" t="s">
        <v>1</v>
      </c>
      <c r="F982" s="243" t="s">
        <v>81</v>
      </c>
      <c r="G982" s="241"/>
      <c r="H982" s="244">
        <v>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153</v>
      </c>
      <c r="AU982" s="250" t="s">
        <v>151</v>
      </c>
      <c r="AV982" s="14" t="s">
        <v>151</v>
      </c>
      <c r="AW982" s="14" t="s">
        <v>30</v>
      </c>
      <c r="AX982" s="14" t="s">
        <v>73</v>
      </c>
      <c r="AY982" s="250" t="s">
        <v>143</v>
      </c>
    </row>
    <row r="983" s="13" customFormat="1">
      <c r="A983" s="13"/>
      <c r="B983" s="229"/>
      <c r="C983" s="230"/>
      <c r="D983" s="231" t="s">
        <v>153</v>
      </c>
      <c r="E983" s="232" t="s">
        <v>1</v>
      </c>
      <c r="F983" s="233" t="s">
        <v>1092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153</v>
      </c>
      <c r="AU983" s="239" t="s">
        <v>151</v>
      </c>
      <c r="AV983" s="13" t="s">
        <v>81</v>
      </c>
      <c r="AW983" s="13" t="s">
        <v>30</v>
      </c>
      <c r="AX983" s="13" t="s">
        <v>73</v>
      </c>
      <c r="AY983" s="239" t="s">
        <v>143</v>
      </c>
    </row>
    <row r="984" s="14" customFormat="1">
      <c r="A984" s="14"/>
      <c r="B984" s="240"/>
      <c r="C984" s="241"/>
      <c r="D984" s="231" t="s">
        <v>153</v>
      </c>
      <c r="E984" s="242" t="s">
        <v>1</v>
      </c>
      <c r="F984" s="243" t="s">
        <v>199</v>
      </c>
      <c r="G984" s="241"/>
      <c r="H984" s="244">
        <v>9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153</v>
      </c>
      <c r="AU984" s="250" t="s">
        <v>151</v>
      </c>
      <c r="AV984" s="14" t="s">
        <v>151</v>
      </c>
      <c r="AW984" s="14" t="s">
        <v>30</v>
      </c>
      <c r="AX984" s="14" t="s">
        <v>73</v>
      </c>
      <c r="AY984" s="250" t="s">
        <v>143</v>
      </c>
    </row>
    <row r="985" s="13" customFormat="1">
      <c r="A985" s="13"/>
      <c r="B985" s="229"/>
      <c r="C985" s="230"/>
      <c r="D985" s="231" t="s">
        <v>153</v>
      </c>
      <c r="E985" s="232" t="s">
        <v>1</v>
      </c>
      <c r="F985" s="233" t="s">
        <v>215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153</v>
      </c>
      <c r="AU985" s="239" t="s">
        <v>151</v>
      </c>
      <c r="AV985" s="13" t="s">
        <v>81</v>
      </c>
      <c r="AW985" s="13" t="s">
        <v>30</v>
      </c>
      <c r="AX985" s="13" t="s">
        <v>73</v>
      </c>
      <c r="AY985" s="239" t="s">
        <v>143</v>
      </c>
    </row>
    <row r="986" s="14" customFormat="1">
      <c r="A986" s="14"/>
      <c r="B986" s="240"/>
      <c r="C986" s="241"/>
      <c r="D986" s="231" t="s">
        <v>153</v>
      </c>
      <c r="E986" s="242" t="s">
        <v>1</v>
      </c>
      <c r="F986" s="243" t="s">
        <v>173</v>
      </c>
      <c r="G986" s="241"/>
      <c r="H986" s="244">
        <v>8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153</v>
      </c>
      <c r="AU986" s="250" t="s">
        <v>151</v>
      </c>
      <c r="AV986" s="14" t="s">
        <v>151</v>
      </c>
      <c r="AW986" s="14" t="s">
        <v>30</v>
      </c>
      <c r="AX986" s="14" t="s">
        <v>73</v>
      </c>
      <c r="AY986" s="250" t="s">
        <v>143</v>
      </c>
    </row>
    <row r="987" s="13" customFormat="1">
      <c r="A987" s="13"/>
      <c r="B987" s="229"/>
      <c r="C987" s="230"/>
      <c r="D987" s="231" t="s">
        <v>153</v>
      </c>
      <c r="E987" s="232" t="s">
        <v>1</v>
      </c>
      <c r="F987" s="233" t="s">
        <v>207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153</v>
      </c>
      <c r="AU987" s="239" t="s">
        <v>151</v>
      </c>
      <c r="AV987" s="13" t="s">
        <v>81</v>
      </c>
      <c r="AW987" s="13" t="s">
        <v>30</v>
      </c>
      <c r="AX987" s="13" t="s">
        <v>73</v>
      </c>
      <c r="AY987" s="239" t="s">
        <v>143</v>
      </c>
    </row>
    <row r="988" s="14" customFormat="1">
      <c r="A988" s="14"/>
      <c r="B988" s="240"/>
      <c r="C988" s="241"/>
      <c r="D988" s="231" t="s">
        <v>153</v>
      </c>
      <c r="E988" s="242" t="s">
        <v>1</v>
      </c>
      <c r="F988" s="243" t="s">
        <v>176</v>
      </c>
      <c r="G988" s="241"/>
      <c r="H988" s="244">
        <v>5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153</v>
      </c>
      <c r="AU988" s="250" t="s">
        <v>151</v>
      </c>
      <c r="AV988" s="14" t="s">
        <v>151</v>
      </c>
      <c r="AW988" s="14" t="s">
        <v>30</v>
      </c>
      <c r="AX988" s="14" t="s">
        <v>73</v>
      </c>
      <c r="AY988" s="250" t="s">
        <v>143</v>
      </c>
    </row>
    <row r="989" s="15" customFormat="1">
      <c r="A989" s="15"/>
      <c r="B989" s="251"/>
      <c r="C989" s="252"/>
      <c r="D989" s="231" t="s">
        <v>153</v>
      </c>
      <c r="E989" s="253" t="s">
        <v>1</v>
      </c>
      <c r="F989" s="254" t="s">
        <v>163</v>
      </c>
      <c r="G989" s="252"/>
      <c r="H989" s="255">
        <v>23</v>
      </c>
      <c r="I989" s="256"/>
      <c r="J989" s="252"/>
      <c r="K989" s="252"/>
      <c r="L989" s="257"/>
      <c r="M989" s="258"/>
      <c r="N989" s="259"/>
      <c r="O989" s="259"/>
      <c r="P989" s="259"/>
      <c r="Q989" s="259"/>
      <c r="R989" s="259"/>
      <c r="S989" s="259"/>
      <c r="T989" s="260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61" t="s">
        <v>153</v>
      </c>
      <c r="AU989" s="261" t="s">
        <v>151</v>
      </c>
      <c r="AV989" s="15" t="s">
        <v>150</v>
      </c>
      <c r="AW989" s="15" t="s">
        <v>30</v>
      </c>
      <c r="AX989" s="15" t="s">
        <v>81</v>
      </c>
      <c r="AY989" s="261" t="s">
        <v>143</v>
      </c>
    </row>
    <row r="990" s="2" customFormat="1" ht="16.5" customHeight="1">
      <c r="A990" s="38"/>
      <c r="B990" s="39"/>
      <c r="C990" s="215" t="s">
        <v>1268</v>
      </c>
      <c r="D990" s="215" t="s">
        <v>146</v>
      </c>
      <c r="E990" s="216" t="s">
        <v>1269</v>
      </c>
      <c r="F990" s="217" t="s">
        <v>1270</v>
      </c>
      <c r="G990" s="218" t="s">
        <v>149</v>
      </c>
      <c r="H990" s="219">
        <v>8</v>
      </c>
      <c r="I990" s="220"/>
      <c r="J990" s="221">
        <f>ROUND(I990*H990,2)</f>
        <v>0</v>
      </c>
      <c r="K990" s="222"/>
      <c r="L990" s="44"/>
      <c r="M990" s="223" t="s">
        <v>1</v>
      </c>
      <c r="N990" s="224" t="s">
        <v>39</v>
      </c>
      <c r="O990" s="91"/>
      <c r="P990" s="225">
        <f>O990*H990</f>
        <v>0</v>
      </c>
      <c r="Q990" s="225">
        <v>0</v>
      </c>
      <c r="R990" s="225">
        <f>Q990*H990</f>
        <v>0</v>
      </c>
      <c r="S990" s="225">
        <v>0</v>
      </c>
      <c r="T990" s="226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150</v>
      </c>
      <c r="AT990" s="227" t="s">
        <v>146</v>
      </c>
      <c r="AU990" s="227" t="s">
        <v>151</v>
      </c>
      <c r="AY990" s="17" t="s">
        <v>143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151</v>
      </c>
      <c r="BK990" s="228">
        <f>ROUND(I990*H990,2)</f>
        <v>0</v>
      </c>
      <c r="BL990" s="17" t="s">
        <v>150</v>
      </c>
      <c r="BM990" s="227" t="s">
        <v>1271</v>
      </c>
    </row>
    <row r="991" s="14" customFormat="1">
      <c r="A991" s="14"/>
      <c r="B991" s="240"/>
      <c r="C991" s="241"/>
      <c r="D991" s="231" t="s">
        <v>153</v>
      </c>
      <c r="E991" s="242" t="s">
        <v>1</v>
      </c>
      <c r="F991" s="243" t="s">
        <v>1272</v>
      </c>
      <c r="G991" s="241"/>
      <c r="H991" s="244">
        <v>8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153</v>
      </c>
      <c r="AU991" s="250" t="s">
        <v>151</v>
      </c>
      <c r="AV991" s="14" t="s">
        <v>151</v>
      </c>
      <c r="AW991" s="14" t="s">
        <v>30</v>
      </c>
      <c r="AX991" s="14" t="s">
        <v>81</v>
      </c>
      <c r="AY991" s="250" t="s">
        <v>143</v>
      </c>
    </row>
    <row r="992" s="2" customFormat="1" ht="16.5" customHeight="1">
      <c r="A992" s="38"/>
      <c r="B992" s="39"/>
      <c r="C992" s="262" t="s">
        <v>1273</v>
      </c>
      <c r="D992" s="262" t="s">
        <v>170</v>
      </c>
      <c r="E992" s="263" t="s">
        <v>1274</v>
      </c>
      <c r="F992" s="264" t="s">
        <v>1275</v>
      </c>
      <c r="G992" s="265" t="s">
        <v>149</v>
      </c>
      <c r="H992" s="266">
        <v>6</v>
      </c>
      <c r="I992" s="267"/>
      <c r="J992" s="268">
        <f>ROUND(I992*H992,2)</f>
        <v>0</v>
      </c>
      <c r="K992" s="269"/>
      <c r="L992" s="270"/>
      <c r="M992" s="271" t="s">
        <v>1</v>
      </c>
      <c r="N992" s="272" t="s">
        <v>39</v>
      </c>
      <c r="O992" s="91"/>
      <c r="P992" s="225">
        <f>O992*H992</f>
        <v>0</v>
      </c>
      <c r="Q992" s="225">
        <v>0.00040000000000000002</v>
      </c>
      <c r="R992" s="225">
        <f>Q992*H992</f>
        <v>0.0024000000000000002</v>
      </c>
      <c r="S992" s="225">
        <v>0</v>
      </c>
      <c r="T992" s="226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7" t="s">
        <v>173</v>
      </c>
      <c r="AT992" s="227" t="s">
        <v>170</v>
      </c>
      <c r="AU992" s="227" t="s">
        <v>151</v>
      </c>
      <c r="AY992" s="17" t="s">
        <v>143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17" t="s">
        <v>151</v>
      </c>
      <c r="BK992" s="228">
        <f>ROUND(I992*H992,2)</f>
        <v>0</v>
      </c>
      <c r="BL992" s="17" t="s">
        <v>150</v>
      </c>
      <c r="BM992" s="227" t="s">
        <v>1276</v>
      </c>
    </row>
    <row r="993" s="13" customFormat="1">
      <c r="A993" s="13"/>
      <c r="B993" s="229"/>
      <c r="C993" s="230"/>
      <c r="D993" s="231" t="s">
        <v>153</v>
      </c>
      <c r="E993" s="232" t="s">
        <v>1</v>
      </c>
      <c r="F993" s="233" t="s">
        <v>1277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153</v>
      </c>
      <c r="AU993" s="239" t="s">
        <v>151</v>
      </c>
      <c r="AV993" s="13" t="s">
        <v>81</v>
      </c>
      <c r="AW993" s="13" t="s">
        <v>30</v>
      </c>
      <c r="AX993" s="13" t="s">
        <v>73</v>
      </c>
      <c r="AY993" s="239" t="s">
        <v>143</v>
      </c>
    </row>
    <row r="994" s="14" customFormat="1">
      <c r="A994" s="14"/>
      <c r="B994" s="240"/>
      <c r="C994" s="241"/>
      <c r="D994" s="231" t="s">
        <v>153</v>
      </c>
      <c r="E994" s="242" t="s">
        <v>1</v>
      </c>
      <c r="F994" s="243" t="s">
        <v>182</v>
      </c>
      <c r="G994" s="241"/>
      <c r="H994" s="244">
        <v>6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153</v>
      </c>
      <c r="AU994" s="250" t="s">
        <v>151</v>
      </c>
      <c r="AV994" s="14" t="s">
        <v>151</v>
      </c>
      <c r="AW994" s="14" t="s">
        <v>30</v>
      </c>
      <c r="AX994" s="14" t="s">
        <v>81</v>
      </c>
      <c r="AY994" s="250" t="s">
        <v>143</v>
      </c>
    </row>
    <row r="995" s="2" customFormat="1" ht="16.5" customHeight="1">
      <c r="A995" s="38"/>
      <c r="B995" s="39"/>
      <c r="C995" s="262" t="s">
        <v>1278</v>
      </c>
      <c r="D995" s="262" t="s">
        <v>170</v>
      </c>
      <c r="E995" s="263" t="s">
        <v>1279</v>
      </c>
      <c r="F995" s="264" t="s">
        <v>1280</v>
      </c>
      <c r="G995" s="265" t="s">
        <v>149</v>
      </c>
      <c r="H995" s="266">
        <v>2</v>
      </c>
      <c r="I995" s="267"/>
      <c r="J995" s="268">
        <f>ROUND(I995*H995,2)</f>
        <v>0</v>
      </c>
      <c r="K995" s="269"/>
      <c r="L995" s="270"/>
      <c r="M995" s="271" t="s">
        <v>1</v>
      </c>
      <c r="N995" s="272" t="s">
        <v>39</v>
      </c>
      <c r="O995" s="91"/>
      <c r="P995" s="225">
        <f>O995*H995</f>
        <v>0</v>
      </c>
      <c r="Q995" s="225">
        <v>0.00040000000000000002</v>
      </c>
      <c r="R995" s="225">
        <f>Q995*H995</f>
        <v>0.00080000000000000004</v>
      </c>
      <c r="S995" s="225">
        <v>0</v>
      </c>
      <c r="T995" s="226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7" t="s">
        <v>353</v>
      </c>
      <c r="AT995" s="227" t="s">
        <v>170</v>
      </c>
      <c r="AU995" s="227" t="s">
        <v>151</v>
      </c>
      <c r="AY995" s="17" t="s">
        <v>143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17" t="s">
        <v>151</v>
      </c>
      <c r="BK995" s="228">
        <f>ROUND(I995*H995,2)</f>
        <v>0</v>
      </c>
      <c r="BL995" s="17" t="s">
        <v>279</v>
      </c>
      <c r="BM995" s="227" t="s">
        <v>1281</v>
      </c>
    </row>
    <row r="996" s="13" customFormat="1">
      <c r="A996" s="13"/>
      <c r="B996" s="229"/>
      <c r="C996" s="230"/>
      <c r="D996" s="231" t="s">
        <v>153</v>
      </c>
      <c r="E996" s="232" t="s">
        <v>1</v>
      </c>
      <c r="F996" s="233" t="s">
        <v>1282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153</v>
      </c>
      <c r="AU996" s="239" t="s">
        <v>151</v>
      </c>
      <c r="AV996" s="13" t="s">
        <v>81</v>
      </c>
      <c r="AW996" s="13" t="s">
        <v>30</v>
      </c>
      <c r="AX996" s="13" t="s">
        <v>73</v>
      </c>
      <c r="AY996" s="239" t="s">
        <v>143</v>
      </c>
    </row>
    <row r="997" s="14" customFormat="1">
      <c r="A997" s="14"/>
      <c r="B997" s="240"/>
      <c r="C997" s="241"/>
      <c r="D997" s="231" t="s">
        <v>153</v>
      </c>
      <c r="E997" s="242" t="s">
        <v>1</v>
      </c>
      <c r="F997" s="243" t="s">
        <v>151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153</v>
      </c>
      <c r="AU997" s="250" t="s">
        <v>151</v>
      </c>
      <c r="AV997" s="14" t="s">
        <v>151</v>
      </c>
      <c r="AW997" s="14" t="s">
        <v>30</v>
      </c>
      <c r="AX997" s="14" t="s">
        <v>81</v>
      </c>
      <c r="AY997" s="250" t="s">
        <v>143</v>
      </c>
    </row>
    <row r="998" s="2" customFormat="1" ht="16.5" customHeight="1">
      <c r="A998" s="38"/>
      <c r="B998" s="39"/>
      <c r="C998" s="215" t="s">
        <v>1283</v>
      </c>
      <c r="D998" s="215" t="s">
        <v>146</v>
      </c>
      <c r="E998" s="216" t="s">
        <v>1284</v>
      </c>
      <c r="F998" s="217" t="s">
        <v>1285</v>
      </c>
      <c r="G998" s="218" t="s">
        <v>149</v>
      </c>
      <c r="H998" s="219">
        <v>1</v>
      </c>
      <c r="I998" s="220"/>
      <c r="J998" s="221">
        <f>ROUND(I998*H998,2)</f>
        <v>0</v>
      </c>
      <c r="K998" s="222"/>
      <c r="L998" s="44"/>
      <c r="M998" s="223" t="s">
        <v>1</v>
      </c>
      <c r="N998" s="224" t="s">
        <v>39</v>
      </c>
      <c r="O998" s="91"/>
      <c r="P998" s="225">
        <f>O998*H998</f>
        <v>0</v>
      </c>
      <c r="Q998" s="225">
        <v>0</v>
      </c>
      <c r="R998" s="225">
        <f>Q998*H998</f>
        <v>0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279</v>
      </c>
      <c r="AT998" s="227" t="s">
        <v>146</v>
      </c>
      <c r="AU998" s="227" t="s">
        <v>151</v>
      </c>
      <c r="AY998" s="17" t="s">
        <v>143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151</v>
      </c>
      <c r="BK998" s="228">
        <f>ROUND(I998*H998,2)</f>
        <v>0</v>
      </c>
      <c r="BL998" s="17" t="s">
        <v>279</v>
      </c>
      <c r="BM998" s="227" t="s">
        <v>1286</v>
      </c>
    </row>
    <row r="999" s="13" customFormat="1">
      <c r="A999" s="13"/>
      <c r="B999" s="229"/>
      <c r="C999" s="230"/>
      <c r="D999" s="231" t="s">
        <v>153</v>
      </c>
      <c r="E999" s="232" t="s">
        <v>1</v>
      </c>
      <c r="F999" s="233" t="s">
        <v>1287</v>
      </c>
      <c r="G999" s="230"/>
      <c r="H999" s="232" t="s">
        <v>1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9" t="s">
        <v>153</v>
      </c>
      <c r="AU999" s="239" t="s">
        <v>151</v>
      </c>
      <c r="AV999" s="13" t="s">
        <v>81</v>
      </c>
      <c r="AW999" s="13" t="s">
        <v>30</v>
      </c>
      <c r="AX999" s="13" t="s">
        <v>73</v>
      </c>
      <c r="AY999" s="239" t="s">
        <v>143</v>
      </c>
    </row>
    <row r="1000" s="14" customFormat="1">
      <c r="A1000" s="14"/>
      <c r="B1000" s="240"/>
      <c r="C1000" s="241"/>
      <c r="D1000" s="231" t="s">
        <v>153</v>
      </c>
      <c r="E1000" s="242" t="s">
        <v>1</v>
      </c>
      <c r="F1000" s="243" t="s">
        <v>81</v>
      </c>
      <c r="G1000" s="241"/>
      <c r="H1000" s="244">
        <v>1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0" t="s">
        <v>153</v>
      </c>
      <c r="AU1000" s="250" t="s">
        <v>151</v>
      </c>
      <c r="AV1000" s="14" t="s">
        <v>151</v>
      </c>
      <c r="AW1000" s="14" t="s">
        <v>30</v>
      </c>
      <c r="AX1000" s="14" t="s">
        <v>81</v>
      </c>
      <c r="AY1000" s="250" t="s">
        <v>143</v>
      </c>
    </row>
    <row r="1001" s="2" customFormat="1" ht="16.5" customHeight="1">
      <c r="A1001" s="38"/>
      <c r="B1001" s="39"/>
      <c r="C1001" s="262" t="s">
        <v>1288</v>
      </c>
      <c r="D1001" s="262" t="s">
        <v>170</v>
      </c>
      <c r="E1001" s="263" t="s">
        <v>1289</v>
      </c>
      <c r="F1001" s="264" t="s">
        <v>1290</v>
      </c>
      <c r="G1001" s="265" t="s">
        <v>149</v>
      </c>
      <c r="H1001" s="266">
        <v>1</v>
      </c>
      <c r="I1001" s="267"/>
      <c r="J1001" s="268">
        <f>ROUND(I1001*H1001,2)</f>
        <v>0</v>
      </c>
      <c r="K1001" s="269"/>
      <c r="L1001" s="270"/>
      <c r="M1001" s="271" t="s">
        <v>1</v>
      </c>
      <c r="N1001" s="272" t="s">
        <v>39</v>
      </c>
      <c r="O1001" s="91"/>
      <c r="P1001" s="225">
        <f>O1001*H1001</f>
        <v>0</v>
      </c>
      <c r="Q1001" s="225">
        <v>0.00040000000000000002</v>
      </c>
      <c r="R1001" s="225">
        <f>Q1001*H1001</f>
        <v>0.00040000000000000002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173</v>
      </c>
      <c r="AT1001" s="227" t="s">
        <v>170</v>
      </c>
      <c r="AU1001" s="227" t="s">
        <v>151</v>
      </c>
      <c r="AY1001" s="17" t="s">
        <v>143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151</v>
      </c>
      <c r="BK1001" s="228">
        <f>ROUND(I1001*H1001,2)</f>
        <v>0</v>
      </c>
      <c r="BL1001" s="17" t="s">
        <v>150</v>
      </c>
      <c r="BM1001" s="227" t="s">
        <v>1291</v>
      </c>
    </row>
    <row r="1002" s="2" customFormat="1" ht="24.15" customHeight="1">
      <c r="A1002" s="38"/>
      <c r="B1002" s="39"/>
      <c r="C1002" s="215" t="s">
        <v>1292</v>
      </c>
      <c r="D1002" s="215" t="s">
        <v>146</v>
      </c>
      <c r="E1002" s="216" t="s">
        <v>1293</v>
      </c>
      <c r="F1002" s="217" t="s">
        <v>1294</v>
      </c>
      <c r="G1002" s="218" t="s">
        <v>149</v>
      </c>
      <c r="H1002" s="219">
        <v>4</v>
      </c>
      <c r="I1002" s="220"/>
      <c r="J1002" s="221">
        <f>ROUND(I1002*H1002,2)</f>
        <v>0</v>
      </c>
      <c r="K1002" s="222"/>
      <c r="L1002" s="44"/>
      <c r="M1002" s="223" t="s">
        <v>1</v>
      </c>
      <c r="N1002" s="224" t="s">
        <v>39</v>
      </c>
      <c r="O1002" s="91"/>
      <c r="P1002" s="225">
        <f>O1002*H1002</f>
        <v>0</v>
      </c>
      <c r="Q1002" s="225">
        <v>0</v>
      </c>
      <c r="R1002" s="225">
        <f>Q1002*H1002</f>
        <v>0</v>
      </c>
      <c r="S1002" s="225">
        <v>0</v>
      </c>
      <c r="T1002" s="226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7" t="s">
        <v>279</v>
      </c>
      <c r="AT1002" s="227" t="s">
        <v>146</v>
      </c>
      <c r="AU1002" s="227" t="s">
        <v>151</v>
      </c>
      <c r="AY1002" s="17" t="s">
        <v>143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17" t="s">
        <v>151</v>
      </c>
      <c r="BK1002" s="228">
        <f>ROUND(I1002*H1002,2)</f>
        <v>0</v>
      </c>
      <c r="BL1002" s="17" t="s">
        <v>279</v>
      </c>
      <c r="BM1002" s="227" t="s">
        <v>1295</v>
      </c>
    </row>
    <row r="1003" s="14" customFormat="1">
      <c r="A1003" s="14"/>
      <c r="B1003" s="240"/>
      <c r="C1003" s="241"/>
      <c r="D1003" s="231" t="s">
        <v>153</v>
      </c>
      <c r="E1003" s="242" t="s">
        <v>1</v>
      </c>
      <c r="F1003" s="243" t="s">
        <v>150</v>
      </c>
      <c r="G1003" s="241"/>
      <c r="H1003" s="244">
        <v>4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153</v>
      </c>
      <c r="AU1003" s="250" t="s">
        <v>151</v>
      </c>
      <c r="AV1003" s="14" t="s">
        <v>151</v>
      </c>
      <c r="AW1003" s="14" t="s">
        <v>30</v>
      </c>
      <c r="AX1003" s="14" t="s">
        <v>81</v>
      </c>
      <c r="AY1003" s="250" t="s">
        <v>143</v>
      </c>
    </row>
    <row r="1004" s="2" customFormat="1" ht="24.15" customHeight="1">
      <c r="A1004" s="38"/>
      <c r="B1004" s="39"/>
      <c r="C1004" s="262" t="s">
        <v>1296</v>
      </c>
      <c r="D1004" s="262" t="s">
        <v>170</v>
      </c>
      <c r="E1004" s="263" t="s">
        <v>1297</v>
      </c>
      <c r="F1004" s="264" t="s">
        <v>1298</v>
      </c>
      <c r="G1004" s="265" t="s">
        <v>149</v>
      </c>
      <c r="H1004" s="266">
        <v>4</v>
      </c>
      <c r="I1004" s="267"/>
      <c r="J1004" s="268">
        <f>ROUND(I1004*H1004,2)</f>
        <v>0</v>
      </c>
      <c r="K1004" s="269"/>
      <c r="L1004" s="270"/>
      <c r="M1004" s="271" t="s">
        <v>1</v>
      </c>
      <c r="N1004" s="272" t="s">
        <v>39</v>
      </c>
      <c r="O1004" s="91"/>
      <c r="P1004" s="225">
        <f>O1004*H1004</f>
        <v>0</v>
      </c>
      <c r="Q1004" s="225">
        <v>0.00046999999999999999</v>
      </c>
      <c r="R1004" s="225">
        <f>Q1004*H1004</f>
        <v>0.0018799999999999999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353</v>
      </c>
      <c r="AT1004" s="227" t="s">
        <v>170</v>
      </c>
      <c r="AU1004" s="227" t="s">
        <v>151</v>
      </c>
      <c r="AY1004" s="17" t="s">
        <v>143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151</v>
      </c>
      <c r="BK1004" s="228">
        <f>ROUND(I1004*H1004,2)</f>
        <v>0</v>
      </c>
      <c r="BL1004" s="17" t="s">
        <v>279</v>
      </c>
      <c r="BM1004" s="227" t="s">
        <v>1299</v>
      </c>
    </row>
    <row r="1005" s="14" customFormat="1">
      <c r="A1005" s="14"/>
      <c r="B1005" s="240"/>
      <c r="C1005" s="241"/>
      <c r="D1005" s="231" t="s">
        <v>153</v>
      </c>
      <c r="E1005" s="242" t="s">
        <v>1</v>
      </c>
      <c r="F1005" s="243" t="s">
        <v>150</v>
      </c>
      <c r="G1005" s="241"/>
      <c r="H1005" s="244">
        <v>4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153</v>
      </c>
      <c r="AU1005" s="250" t="s">
        <v>151</v>
      </c>
      <c r="AV1005" s="14" t="s">
        <v>151</v>
      </c>
      <c r="AW1005" s="14" t="s">
        <v>30</v>
      </c>
      <c r="AX1005" s="14" t="s">
        <v>81</v>
      </c>
      <c r="AY1005" s="250" t="s">
        <v>143</v>
      </c>
    </row>
    <row r="1006" s="2" customFormat="1" ht="21.75" customHeight="1">
      <c r="A1006" s="38"/>
      <c r="B1006" s="39"/>
      <c r="C1006" s="215" t="s">
        <v>1300</v>
      </c>
      <c r="D1006" s="215" t="s">
        <v>146</v>
      </c>
      <c r="E1006" s="216" t="s">
        <v>1301</v>
      </c>
      <c r="F1006" s="217" t="s">
        <v>1302</v>
      </c>
      <c r="G1006" s="218" t="s">
        <v>149</v>
      </c>
      <c r="H1006" s="219">
        <v>6</v>
      </c>
      <c r="I1006" s="220"/>
      <c r="J1006" s="221">
        <f>ROUND(I1006*H1006,2)</f>
        <v>0</v>
      </c>
      <c r="K1006" s="222"/>
      <c r="L1006" s="44"/>
      <c r="M1006" s="223" t="s">
        <v>1</v>
      </c>
      <c r="N1006" s="224" t="s">
        <v>39</v>
      </c>
      <c r="O1006" s="91"/>
      <c r="P1006" s="225">
        <f>O1006*H1006</f>
        <v>0</v>
      </c>
      <c r="Q1006" s="225">
        <v>0</v>
      </c>
      <c r="R1006" s="225">
        <f>Q1006*H1006</f>
        <v>0</v>
      </c>
      <c r="S1006" s="225">
        <v>0.00059999999999999995</v>
      </c>
      <c r="T1006" s="226">
        <f>S1006*H1006</f>
        <v>0.0035999999999999999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27" t="s">
        <v>279</v>
      </c>
      <c r="AT1006" s="227" t="s">
        <v>146</v>
      </c>
      <c r="AU1006" s="227" t="s">
        <v>151</v>
      </c>
      <c r="AY1006" s="17" t="s">
        <v>143</v>
      </c>
      <c r="BE1006" s="228">
        <f>IF(N1006="základní",J1006,0)</f>
        <v>0</v>
      </c>
      <c r="BF1006" s="228">
        <f>IF(N1006="snížená",J1006,0)</f>
        <v>0</v>
      </c>
      <c r="BG1006" s="228">
        <f>IF(N1006="zákl. přenesená",J1006,0)</f>
        <v>0</v>
      </c>
      <c r="BH1006" s="228">
        <f>IF(N1006="sníž. přenesená",J1006,0)</f>
        <v>0</v>
      </c>
      <c r="BI1006" s="228">
        <f>IF(N1006="nulová",J1006,0)</f>
        <v>0</v>
      </c>
      <c r="BJ1006" s="17" t="s">
        <v>151</v>
      </c>
      <c r="BK1006" s="228">
        <f>ROUND(I1006*H1006,2)</f>
        <v>0</v>
      </c>
      <c r="BL1006" s="17" t="s">
        <v>279</v>
      </c>
      <c r="BM1006" s="227" t="s">
        <v>1303</v>
      </c>
    </row>
    <row r="1007" s="14" customFormat="1">
      <c r="A1007" s="14"/>
      <c r="B1007" s="240"/>
      <c r="C1007" s="241"/>
      <c r="D1007" s="231" t="s">
        <v>153</v>
      </c>
      <c r="E1007" s="242" t="s">
        <v>1</v>
      </c>
      <c r="F1007" s="243" t="s">
        <v>182</v>
      </c>
      <c r="G1007" s="241"/>
      <c r="H1007" s="244">
        <v>6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153</v>
      </c>
      <c r="AU1007" s="250" t="s">
        <v>151</v>
      </c>
      <c r="AV1007" s="14" t="s">
        <v>151</v>
      </c>
      <c r="AW1007" s="14" t="s">
        <v>30</v>
      </c>
      <c r="AX1007" s="14" t="s">
        <v>81</v>
      </c>
      <c r="AY1007" s="250" t="s">
        <v>143</v>
      </c>
    </row>
    <row r="1008" s="2" customFormat="1" ht="21.75" customHeight="1">
      <c r="A1008" s="38"/>
      <c r="B1008" s="39"/>
      <c r="C1008" s="215" t="s">
        <v>1304</v>
      </c>
      <c r="D1008" s="215" t="s">
        <v>146</v>
      </c>
      <c r="E1008" s="216" t="s">
        <v>1305</v>
      </c>
      <c r="F1008" s="217" t="s">
        <v>1306</v>
      </c>
      <c r="G1008" s="218" t="s">
        <v>149</v>
      </c>
      <c r="H1008" s="219">
        <v>1</v>
      </c>
      <c r="I1008" s="220"/>
      <c r="J1008" s="221">
        <f>ROUND(I1008*H1008,2)</f>
        <v>0</v>
      </c>
      <c r="K1008" s="222"/>
      <c r="L1008" s="44"/>
      <c r="M1008" s="223" t="s">
        <v>1</v>
      </c>
      <c r="N1008" s="224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279</v>
      </c>
      <c r="AT1008" s="227" t="s">
        <v>146</v>
      </c>
      <c r="AU1008" s="227" t="s">
        <v>151</v>
      </c>
      <c r="AY1008" s="17" t="s">
        <v>143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151</v>
      </c>
      <c r="BK1008" s="228">
        <f>ROUND(I1008*H1008,2)</f>
        <v>0</v>
      </c>
      <c r="BL1008" s="17" t="s">
        <v>279</v>
      </c>
      <c r="BM1008" s="227" t="s">
        <v>1307</v>
      </c>
    </row>
    <row r="1009" s="14" customFormat="1">
      <c r="A1009" s="14"/>
      <c r="B1009" s="240"/>
      <c r="C1009" s="241"/>
      <c r="D1009" s="231" t="s">
        <v>153</v>
      </c>
      <c r="E1009" s="242" t="s">
        <v>1</v>
      </c>
      <c r="F1009" s="243" t="s">
        <v>81</v>
      </c>
      <c r="G1009" s="241"/>
      <c r="H1009" s="244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153</v>
      </c>
      <c r="AU1009" s="250" t="s">
        <v>151</v>
      </c>
      <c r="AV1009" s="14" t="s">
        <v>151</v>
      </c>
      <c r="AW1009" s="14" t="s">
        <v>30</v>
      </c>
      <c r="AX1009" s="14" t="s">
        <v>81</v>
      </c>
      <c r="AY1009" s="250" t="s">
        <v>143</v>
      </c>
    </row>
    <row r="1010" s="2" customFormat="1" ht="16.5" customHeight="1">
      <c r="A1010" s="38"/>
      <c r="B1010" s="39"/>
      <c r="C1010" s="215" t="s">
        <v>1308</v>
      </c>
      <c r="D1010" s="215" t="s">
        <v>146</v>
      </c>
      <c r="E1010" s="216" t="s">
        <v>1309</v>
      </c>
      <c r="F1010" s="217" t="s">
        <v>1310</v>
      </c>
      <c r="G1010" s="218" t="s">
        <v>149</v>
      </c>
      <c r="H1010" s="219">
        <v>1</v>
      </c>
      <c r="I1010" s="220"/>
      <c r="J1010" s="221">
        <f>ROUND(I1010*H1010,2)</f>
        <v>0</v>
      </c>
      <c r="K1010" s="222"/>
      <c r="L1010" s="44"/>
      <c r="M1010" s="223" t="s">
        <v>1</v>
      </c>
      <c r="N1010" s="224" t="s">
        <v>39</v>
      </c>
      <c r="O1010" s="91"/>
      <c r="P1010" s="225">
        <f>O1010*H1010</f>
        <v>0</v>
      </c>
      <c r="Q1010" s="225">
        <v>0</v>
      </c>
      <c r="R1010" s="225">
        <f>Q1010*H1010</f>
        <v>0</v>
      </c>
      <c r="S1010" s="225">
        <v>0.0015</v>
      </c>
      <c r="T1010" s="226">
        <f>S1010*H1010</f>
        <v>0.0015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27" t="s">
        <v>279</v>
      </c>
      <c r="AT1010" s="227" t="s">
        <v>146</v>
      </c>
      <c r="AU1010" s="227" t="s">
        <v>151</v>
      </c>
      <c r="AY1010" s="17" t="s">
        <v>143</v>
      </c>
      <c r="BE1010" s="228">
        <f>IF(N1010="základní",J1010,0)</f>
        <v>0</v>
      </c>
      <c r="BF1010" s="228">
        <f>IF(N1010="snížená",J1010,0)</f>
        <v>0</v>
      </c>
      <c r="BG1010" s="228">
        <f>IF(N1010="zákl. přenesená",J1010,0)</f>
        <v>0</v>
      </c>
      <c r="BH1010" s="228">
        <f>IF(N1010="sníž. přenesená",J1010,0)</f>
        <v>0</v>
      </c>
      <c r="BI1010" s="228">
        <f>IF(N1010="nulová",J1010,0)</f>
        <v>0</v>
      </c>
      <c r="BJ1010" s="17" t="s">
        <v>151</v>
      </c>
      <c r="BK1010" s="228">
        <f>ROUND(I1010*H1010,2)</f>
        <v>0</v>
      </c>
      <c r="BL1010" s="17" t="s">
        <v>279</v>
      </c>
      <c r="BM1010" s="227" t="s">
        <v>1311</v>
      </c>
    </row>
    <row r="1011" s="14" customFormat="1">
      <c r="A1011" s="14"/>
      <c r="B1011" s="240"/>
      <c r="C1011" s="241"/>
      <c r="D1011" s="231" t="s">
        <v>153</v>
      </c>
      <c r="E1011" s="242" t="s">
        <v>1</v>
      </c>
      <c r="F1011" s="243" t="s">
        <v>81</v>
      </c>
      <c r="G1011" s="241"/>
      <c r="H1011" s="244">
        <v>1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153</v>
      </c>
      <c r="AU1011" s="250" t="s">
        <v>151</v>
      </c>
      <c r="AV1011" s="14" t="s">
        <v>151</v>
      </c>
      <c r="AW1011" s="14" t="s">
        <v>30</v>
      </c>
      <c r="AX1011" s="14" t="s">
        <v>81</v>
      </c>
      <c r="AY1011" s="250" t="s">
        <v>143</v>
      </c>
    </row>
    <row r="1012" s="2" customFormat="1" ht="16.5" customHeight="1">
      <c r="A1012" s="38"/>
      <c r="B1012" s="39"/>
      <c r="C1012" s="215" t="s">
        <v>1312</v>
      </c>
      <c r="D1012" s="215" t="s">
        <v>146</v>
      </c>
      <c r="E1012" s="216" t="s">
        <v>1313</v>
      </c>
      <c r="F1012" s="217" t="s">
        <v>1314</v>
      </c>
      <c r="G1012" s="218" t="s">
        <v>149</v>
      </c>
      <c r="H1012" s="219">
        <v>1</v>
      </c>
      <c r="I1012" s="220"/>
      <c r="J1012" s="221">
        <f>ROUND(I1012*H1012,2)</f>
        <v>0</v>
      </c>
      <c r="K1012" s="222"/>
      <c r="L1012" s="44"/>
      <c r="M1012" s="223" t="s">
        <v>1</v>
      </c>
      <c r="N1012" s="224" t="s">
        <v>39</v>
      </c>
      <c r="O1012" s="91"/>
      <c r="P1012" s="225">
        <f>O1012*H1012</f>
        <v>0</v>
      </c>
      <c r="Q1012" s="225">
        <v>0</v>
      </c>
      <c r="R1012" s="225">
        <f>Q1012*H1012</f>
        <v>0</v>
      </c>
      <c r="S1012" s="225">
        <v>0.00020000000000000001</v>
      </c>
      <c r="T1012" s="226">
        <f>S1012*H1012</f>
        <v>0.00020000000000000001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279</v>
      </c>
      <c r="AT1012" s="227" t="s">
        <v>146</v>
      </c>
      <c r="AU1012" s="227" t="s">
        <v>151</v>
      </c>
      <c r="AY1012" s="17" t="s">
        <v>143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151</v>
      </c>
      <c r="BK1012" s="228">
        <f>ROUND(I1012*H1012,2)</f>
        <v>0</v>
      </c>
      <c r="BL1012" s="17" t="s">
        <v>279</v>
      </c>
      <c r="BM1012" s="227" t="s">
        <v>1315</v>
      </c>
    </row>
    <row r="1013" s="13" customFormat="1">
      <c r="A1013" s="13"/>
      <c r="B1013" s="229"/>
      <c r="C1013" s="230"/>
      <c r="D1013" s="231" t="s">
        <v>153</v>
      </c>
      <c r="E1013" s="232" t="s">
        <v>1</v>
      </c>
      <c r="F1013" s="233" t="s">
        <v>1316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153</v>
      </c>
      <c r="AU1013" s="239" t="s">
        <v>151</v>
      </c>
      <c r="AV1013" s="13" t="s">
        <v>81</v>
      </c>
      <c r="AW1013" s="13" t="s">
        <v>30</v>
      </c>
      <c r="AX1013" s="13" t="s">
        <v>73</v>
      </c>
      <c r="AY1013" s="239" t="s">
        <v>143</v>
      </c>
    </row>
    <row r="1014" s="14" customFormat="1">
      <c r="A1014" s="14"/>
      <c r="B1014" s="240"/>
      <c r="C1014" s="241"/>
      <c r="D1014" s="231" t="s">
        <v>153</v>
      </c>
      <c r="E1014" s="242" t="s">
        <v>1</v>
      </c>
      <c r="F1014" s="243" t="s">
        <v>81</v>
      </c>
      <c r="G1014" s="241"/>
      <c r="H1014" s="244">
        <v>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153</v>
      </c>
      <c r="AU1014" s="250" t="s">
        <v>151</v>
      </c>
      <c r="AV1014" s="14" t="s">
        <v>151</v>
      </c>
      <c r="AW1014" s="14" t="s">
        <v>30</v>
      </c>
      <c r="AX1014" s="14" t="s">
        <v>81</v>
      </c>
      <c r="AY1014" s="250" t="s">
        <v>143</v>
      </c>
    </row>
    <row r="1015" s="2" customFormat="1" ht="24.15" customHeight="1">
      <c r="A1015" s="38"/>
      <c r="B1015" s="39"/>
      <c r="C1015" s="215" t="s">
        <v>1317</v>
      </c>
      <c r="D1015" s="215" t="s">
        <v>146</v>
      </c>
      <c r="E1015" s="216" t="s">
        <v>1318</v>
      </c>
      <c r="F1015" s="217" t="s">
        <v>1319</v>
      </c>
      <c r="G1015" s="218" t="s">
        <v>149</v>
      </c>
      <c r="H1015" s="219">
        <v>1</v>
      </c>
      <c r="I1015" s="220"/>
      <c r="J1015" s="221">
        <f>ROUND(I1015*H1015,2)</f>
        <v>0</v>
      </c>
      <c r="K1015" s="222"/>
      <c r="L1015" s="44"/>
      <c r="M1015" s="223" t="s">
        <v>1</v>
      </c>
      <c r="N1015" s="224" t="s">
        <v>39</v>
      </c>
      <c r="O1015" s="91"/>
      <c r="P1015" s="225">
        <f>O1015*H1015</f>
        <v>0</v>
      </c>
      <c r="Q1015" s="225">
        <v>0</v>
      </c>
      <c r="R1015" s="225">
        <f>Q1015*H1015</f>
        <v>0</v>
      </c>
      <c r="S1015" s="225">
        <v>0</v>
      </c>
      <c r="T1015" s="226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7" t="s">
        <v>279</v>
      </c>
      <c r="AT1015" s="227" t="s">
        <v>146</v>
      </c>
      <c r="AU1015" s="227" t="s">
        <v>151</v>
      </c>
      <c r="AY1015" s="17" t="s">
        <v>143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17" t="s">
        <v>151</v>
      </c>
      <c r="BK1015" s="228">
        <f>ROUND(I1015*H1015,2)</f>
        <v>0</v>
      </c>
      <c r="BL1015" s="17" t="s">
        <v>279</v>
      </c>
      <c r="BM1015" s="227" t="s">
        <v>1320</v>
      </c>
    </row>
    <row r="1016" s="13" customFormat="1">
      <c r="A1016" s="13"/>
      <c r="B1016" s="229"/>
      <c r="C1016" s="230"/>
      <c r="D1016" s="231" t="s">
        <v>153</v>
      </c>
      <c r="E1016" s="232" t="s">
        <v>1</v>
      </c>
      <c r="F1016" s="233" t="s">
        <v>211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153</v>
      </c>
      <c r="AU1016" s="239" t="s">
        <v>151</v>
      </c>
      <c r="AV1016" s="13" t="s">
        <v>81</v>
      </c>
      <c r="AW1016" s="13" t="s">
        <v>30</v>
      </c>
      <c r="AX1016" s="13" t="s">
        <v>73</v>
      </c>
      <c r="AY1016" s="239" t="s">
        <v>143</v>
      </c>
    </row>
    <row r="1017" s="14" customFormat="1">
      <c r="A1017" s="14"/>
      <c r="B1017" s="240"/>
      <c r="C1017" s="241"/>
      <c r="D1017" s="231" t="s">
        <v>153</v>
      </c>
      <c r="E1017" s="242" t="s">
        <v>1</v>
      </c>
      <c r="F1017" s="243" t="s">
        <v>81</v>
      </c>
      <c r="G1017" s="241"/>
      <c r="H1017" s="244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153</v>
      </c>
      <c r="AU1017" s="250" t="s">
        <v>151</v>
      </c>
      <c r="AV1017" s="14" t="s">
        <v>151</v>
      </c>
      <c r="AW1017" s="14" t="s">
        <v>30</v>
      </c>
      <c r="AX1017" s="14" t="s">
        <v>73</v>
      </c>
      <c r="AY1017" s="250" t="s">
        <v>143</v>
      </c>
    </row>
    <row r="1018" s="15" customFormat="1">
      <c r="A1018" s="15"/>
      <c r="B1018" s="251"/>
      <c r="C1018" s="252"/>
      <c r="D1018" s="231" t="s">
        <v>153</v>
      </c>
      <c r="E1018" s="253" t="s">
        <v>1</v>
      </c>
      <c r="F1018" s="254" t="s">
        <v>163</v>
      </c>
      <c r="G1018" s="252"/>
      <c r="H1018" s="255">
        <v>1</v>
      </c>
      <c r="I1018" s="256"/>
      <c r="J1018" s="252"/>
      <c r="K1018" s="252"/>
      <c r="L1018" s="257"/>
      <c r="M1018" s="258"/>
      <c r="N1018" s="259"/>
      <c r="O1018" s="259"/>
      <c r="P1018" s="259"/>
      <c r="Q1018" s="259"/>
      <c r="R1018" s="259"/>
      <c r="S1018" s="259"/>
      <c r="T1018" s="260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1" t="s">
        <v>153</v>
      </c>
      <c r="AU1018" s="261" t="s">
        <v>151</v>
      </c>
      <c r="AV1018" s="15" t="s">
        <v>150</v>
      </c>
      <c r="AW1018" s="15" t="s">
        <v>30</v>
      </c>
      <c r="AX1018" s="15" t="s">
        <v>81</v>
      </c>
      <c r="AY1018" s="261" t="s">
        <v>143</v>
      </c>
    </row>
    <row r="1019" s="2" customFormat="1" ht="16.5" customHeight="1">
      <c r="A1019" s="38"/>
      <c r="B1019" s="39"/>
      <c r="C1019" s="262" t="s">
        <v>1321</v>
      </c>
      <c r="D1019" s="262" t="s">
        <v>170</v>
      </c>
      <c r="E1019" s="263" t="s">
        <v>1322</v>
      </c>
      <c r="F1019" s="264" t="s">
        <v>1323</v>
      </c>
      <c r="G1019" s="265" t="s">
        <v>149</v>
      </c>
      <c r="H1019" s="266">
        <v>1</v>
      </c>
      <c r="I1019" s="267"/>
      <c r="J1019" s="268">
        <f>ROUND(I1019*H1019,2)</f>
        <v>0</v>
      </c>
      <c r="K1019" s="269"/>
      <c r="L1019" s="270"/>
      <c r="M1019" s="271" t="s">
        <v>1</v>
      </c>
      <c r="N1019" s="272" t="s">
        <v>39</v>
      </c>
      <c r="O1019" s="91"/>
      <c r="P1019" s="225">
        <f>O1019*H1019</f>
        <v>0</v>
      </c>
      <c r="Q1019" s="225">
        <v>0.00036999999999999999</v>
      </c>
      <c r="R1019" s="225">
        <f>Q1019*H1019</f>
        <v>0.00036999999999999999</v>
      </c>
      <c r="S1019" s="225">
        <v>0</v>
      </c>
      <c r="T1019" s="226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7" t="s">
        <v>353</v>
      </c>
      <c r="AT1019" s="227" t="s">
        <v>170</v>
      </c>
      <c r="AU1019" s="227" t="s">
        <v>151</v>
      </c>
      <c r="AY1019" s="17" t="s">
        <v>143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17" t="s">
        <v>151</v>
      </c>
      <c r="BK1019" s="228">
        <f>ROUND(I1019*H1019,2)</f>
        <v>0</v>
      </c>
      <c r="BL1019" s="17" t="s">
        <v>279</v>
      </c>
      <c r="BM1019" s="227" t="s">
        <v>1324</v>
      </c>
    </row>
    <row r="1020" s="13" customFormat="1">
      <c r="A1020" s="13"/>
      <c r="B1020" s="229"/>
      <c r="C1020" s="230"/>
      <c r="D1020" s="231" t="s">
        <v>153</v>
      </c>
      <c r="E1020" s="232" t="s">
        <v>1</v>
      </c>
      <c r="F1020" s="233" t="s">
        <v>1325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153</v>
      </c>
      <c r="AU1020" s="239" t="s">
        <v>151</v>
      </c>
      <c r="AV1020" s="13" t="s">
        <v>81</v>
      </c>
      <c r="AW1020" s="13" t="s">
        <v>30</v>
      </c>
      <c r="AX1020" s="13" t="s">
        <v>73</v>
      </c>
      <c r="AY1020" s="239" t="s">
        <v>143</v>
      </c>
    </row>
    <row r="1021" s="14" customFormat="1">
      <c r="A1021" s="14"/>
      <c r="B1021" s="240"/>
      <c r="C1021" s="241"/>
      <c r="D1021" s="231" t="s">
        <v>153</v>
      </c>
      <c r="E1021" s="242" t="s">
        <v>1</v>
      </c>
      <c r="F1021" s="243" t="s">
        <v>81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153</v>
      </c>
      <c r="AU1021" s="250" t="s">
        <v>151</v>
      </c>
      <c r="AV1021" s="14" t="s">
        <v>151</v>
      </c>
      <c r="AW1021" s="14" t="s">
        <v>30</v>
      </c>
      <c r="AX1021" s="14" t="s">
        <v>81</v>
      </c>
      <c r="AY1021" s="250" t="s">
        <v>143</v>
      </c>
    </row>
    <row r="1022" s="2" customFormat="1" ht="16.5" customHeight="1">
      <c r="A1022" s="38"/>
      <c r="B1022" s="39"/>
      <c r="C1022" s="215" t="s">
        <v>1326</v>
      </c>
      <c r="D1022" s="215" t="s">
        <v>146</v>
      </c>
      <c r="E1022" s="216" t="s">
        <v>1327</v>
      </c>
      <c r="F1022" s="217" t="s">
        <v>1328</v>
      </c>
      <c r="G1022" s="218" t="s">
        <v>149</v>
      </c>
      <c r="H1022" s="219">
        <v>6</v>
      </c>
      <c r="I1022" s="220"/>
      <c r="J1022" s="221">
        <f>ROUND(I1022*H1022,2)</f>
        <v>0</v>
      </c>
      <c r="K1022" s="222"/>
      <c r="L1022" s="44"/>
      <c r="M1022" s="223" t="s">
        <v>1</v>
      </c>
      <c r="N1022" s="224" t="s">
        <v>39</v>
      </c>
      <c r="O1022" s="91"/>
      <c r="P1022" s="225">
        <f>O1022*H1022</f>
        <v>0</v>
      </c>
      <c r="Q1022" s="225">
        <v>0</v>
      </c>
      <c r="R1022" s="225">
        <f>Q1022*H1022</f>
        <v>0</v>
      </c>
      <c r="S1022" s="225">
        <v>0</v>
      </c>
      <c r="T1022" s="226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27" t="s">
        <v>279</v>
      </c>
      <c r="AT1022" s="227" t="s">
        <v>146</v>
      </c>
      <c r="AU1022" s="227" t="s">
        <v>151</v>
      </c>
      <c r="AY1022" s="17" t="s">
        <v>143</v>
      </c>
      <c r="BE1022" s="228">
        <f>IF(N1022="základní",J1022,0)</f>
        <v>0</v>
      </c>
      <c r="BF1022" s="228">
        <f>IF(N1022="snížená",J1022,0)</f>
        <v>0</v>
      </c>
      <c r="BG1022" s="228">
        <f>IF(N1022="zákl. přenesená",J1022,0)</f>
        <v>0</v>
      </c>
      <c r="BH1022" s="228">
        <f>IF(N1022="sníž. přenesená",J1022,0)</f>
        <v>0</v>
      </c>
      <c r="BI1022" s="228">
        <f>IF(N1022="nulová",J1022,0)</f>
        <v>0</v>
      </c>
      <c r="BJ1022" s="17" t="s">
        <v>151</v>
      </c>
      <c r="BK1022" s="228">
        <f>ROUND(I1022*H1022,2)</f>
        <v>0</v>
      </c>
      <c r="BL1022" s="17" t="s">
        <v>279</v>
      </c>
      <c r="BM1022" s="227" t="s">
        <v>1329</v>
      </c>
    </row>
    <row r="1023" s="14" customFormat="1">
      <c r="A1023" s="14"/>
      <c r="B1023" s="240"/>
      <c r="C1023" s="241"/>
      <c r="D1023" s="231" t="s">
        <v>153</v>
      </c>
      <c r="E1023" s="242" t="s">
        <v>1</v>
      </c>
      <c r="F1023" s="243" t="s">
        <v>182</v>
      </c>
      <c r="G1023" s="241"/>
      <c r="H1023" s="244">
        <v>6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153</v>
      </c>
      <c r="AU1023" s="250" t="s">
        <v>151</v>
      </c>
      <c r="AV1023" s="14" t="s">
        <v>151</v>
      </c>
      <c r="AW1023" s="14" t="s">
        <v>30</v>
      </c>
      <c r="AX1023" s="14" t="s">
        <v>81</v>
      </c>
      <c r="AY1023" s="250" t="s">
        <v>143</v>
      </c>
    </row>
    <row r="1024" s="2" customFormat="1" ht="24.15" customHeight="1">
      <c r="A1024" s="38"/>
      <c r="B1024" s="39"/>
      <c r="C1024" s="262" t="s">
        <v>1330</v>
      </c>
      <c r="D1024" s="262" t="s">
        <v>170</v>
      </c>
      <c r="E1024" s="263" t="s">
        <v>1331</v>
      </c>
      <c r="F1024" s="264" t="s">
        <v>1332</v>
      </c>
      <c r="G1024" s="265" t="s">
        <v>149</v>
      </c>
      <c r="H1024" s="266">
        <v>6</v>
      </c>
      <c r="I1024" s="267"/>
      <c r="J1024" s="268">
        <f>ROUND(I1024*H1024,2)</f>
        <v>0</v>
      </c>
      <c r="K1024" s="269"/>
      <c r="L1024" s="270"/>
      <c r="M1024" s="271" t="s">
        <v>1</v>
      </c>
      <c r="N1024" s="272" t="s">
        <v>39</v>
      </c>
      <c r="O1024" s="91"/>
      <c r="P1024" s="225">
        <f>O1024*H1024</f>
        <v>0</v>
      </c>
      <c r="Q1024" s="225">
        <v>2.0000000000000002E-05</v>
      </c>
      <c r="R1024" s="225">
        <f>Q1024*H1024</f>
        <v>0.00012000000000000002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173</v>
      </c>
      <c r="AT1024" s="227" t="s">
        <v>170</v>
      </c>
      <c r="AU1024" s="227" t="s">
        <v>151</v>
      </c>
      <c r="AY1024" s="17" t="s">
        <v>143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151</v>
      </c>
      <c r="BK1024" s="228">
        <f>ROUND(I1024*H1024,2)</f>
        <v>0</v>
      </c>
      <c r="BL1024" s="17" t="s">
        <v>150</v>
      </c>
      <c r="BM1024" s="227" t="s">
        <v>1333</v>
      </c>
    </row>
    <row r="1025" s="14" customFormat="1">
      <c r="A1025" s="14"/>
      <c r="B1025" s="240"/>
      <c r="C1025" s="241"/>
      <c r="D1025" s="231" t="s">
        <v>153</v>
      </c>
      <c r="E1025" s="242" t="s">
        <v>1</v>
      </c>
      <c r="F1025" s="243" t="s">
        <v>182</v>
      </c>
      <c r="G1025" s="241"/>
      <c r="H1025" s="244">
        <v>6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153</v>
      </c>
      <c r="AU1025" s="250" t="s">
        <v>151</v>
      </c>
      <c r="AV1025" s="14" t="s">
        <v>151</v>
      </c>
      <c r="AW1025" s="14" t="s">
        <v>30</v>
      </c>
      <c r="AX1025" s="14" t="s">
        <v>81</v>
      </c>
      <c r="AY1025" s="250" t="s">
        <v>143</v>
      </c>
    </row>
    <row r="1026" s="2" customFormat="1" ht="16.5" customHeight="1">
      <c r="A1026" s="38"/>
      <c r="B1026" s="39"/>
      <c r="C1026" s="262" t="s">
        <v>1334</v>
      </c>
      <c r="D1026" s="262" t="s">
        <v>170</v>
      </c>
      <c r="E1026" s="263" t="s">
        <v>1335</v>
      </c>
      <c r="F1026" s="264" t="s">
        <v>1336</v>
      </c>
      <c r="G1026" s="265" t="s">
        <v>149</v>
      </c>
      <c r="H1026" s="266">
        <v>6</v>
      </c>
      <c r="I1026" s="267"/>
      <c r="J1026" s="268">
        <f>ROUND(I1026*H1026,2)</f>
        <v>0</v>
      </c>
      <c r="K1026" s="269"/>
      <c r="L1026" s="270"/>
      <c r="M1026" s="271" t="s">
        <v>1</v>
      </c>
      <c r="N1026" s="272" t="s">
        <v>39</v>
      </c>
      <c r="O1026" s="91"/>
      <c r="P1026" s="225">
        <f>O1026*H1026</f>
        <v>0</v>
      </c>
      <c r="Q1026" s="225">
        <v>5.0000000000000002E-05</v>
      </c>
      <c r="R1026" s="225">
        <f>Q1026*H1026</f>
        <v>0.00030000000000000003</v>
      </c>
      <c r="S1026" s="225">
        <v>0</v>
      </c>
      <c r="T1026" s="226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7" t="s">
        <v>353</v>
      </c>
      <c r="AT1026" s="227" t="s">
        <v>170</v>
      </c>
      <c r="AU1026" s="227" t="s">
        <v>151</v>
      </c>
      <c r="AY1026" s="17" t="s">
        <v>143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17" t="s">
        <v>151</v>
      </c>
      <c r="BK1026" s="228">
        <f>ROUND(I1026*H1026,2)</f>
        <v>0</v>
      </c>
      <c r="BL1026" s="17" t="s">
        <v>279</v>
      </c>
      <c r="BM1026" s="227" t="s">
        <v>1337</v>
      </c>
    </row>
    <row r="1027" s="14" customFormat="1">
      <c r="A1027" s="14"/>
      <c r="B1027" s="240"/>
      <c r="C1027" s="241"/>
      <c r="D1027" s="231" t="s">
        <v>153</v>
      </c>
      <c r="E1027" s="242" t="s">
        <v>1</v>
      </c>
      <c r="F1027" s="243" t="s">
        <v>182</v>
      </c>
      <c r="G1027" s="241"/>
      <c r="H1027" s="244">
        <v>6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153</v>
      </c>
      <c r="AU1027" s="250" t="s">
        <v>151</v>
      </c>
      <c r="AV1027" s="14" t="s">
        <v>151</v>
      </c>
      <c r="AW1027" s="14" t="s">
        <v>30</v>
      </c>
      <c r="AX1027" s="14" t="s">
        <v>81</v>
      </c>
      <c r="AY1027" s="250" t="s">
        <v>143</v>
      </c>
    </row>
    <row r="1028" s="2" customFormat="1" ht="37.8" customHeight="1">
      <c r="A1028" s="38"/>
      <c r="B1028" s="39"/>
      <c r="C1028" s="215" t="s">
        <v>1338</v>
      </c>
      <c r="D1028" s="215" t="s">
        <v>146</v>
      </c>
      <c r="E1028" s="216" t="s">
        <v>1339</v>
      </c>
      <c r="F1028" s="217" t="s">
        <v>1340</v>
      </c>
      <c r="G1028" s="218" t="s">
        <v>149</v>
      </c>
      <c r="H1028" s="219">
        <v>3</v>
      </c>
      <c r="I1028" s="220"/>
      <c r="J1028" s="221">
        <f>ROUND(I1028*H1028,2)</f>
        <v>0</v>
      </c>
      <c r="K1028" s="222"/>
      <c r="L1028" s="44"/>
      <c r="M1028" s="223" t="s">
        <v>1</v>
      </c>
      <c r="N1028" s="224" t="s">
        <v>39</v>
      </c>
      <c r="O1028" s="91"/>
      <c r="P1028" s="225">
        <f>O1028*H1028</f>
        <v>0</v>
      </c>
      <c r="Q1028" s="225">
        <v>0</v>
      </c>
      <c r="R1028" s="225">
        <f>Q1028*H1028</f>
        <v>0</v>
      </c>
      <c r="S1028" s="225">
        <v>0.00080000000000000004</v>
      </c>
      <c r="T1028" s="226">
        <f>S1028*H1028</f>
        <v>0.0024000000000000002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27" t="s">
        <v>279</v>
      </c>
      <c r="AT1028" s="227" t="s">
        <v>146</v>
      </c>
      <c r="AU1028" s="227" t="s">
        <v>151</v>
      </c>
      <c r="AY1028" s="17" t="s">
        <v>143</v>
      </c>
      <c r="BE1028" s="228">
        <f>IF(N1028="základní",J1028,0)</f>
        <v>0</v>
      </c>
      <c r="BF1028" s="228">
        <f>IF(N1028="snížená",J1028,0)</f>
        <v>0</v>
      </c>
      <c r="BG1028" s="228">
        <f>IF(N1028="zákl. přenesená",J1028,0)</f>
        <v>0</v>
      </c>
      <c r="BH1028" s="228">
        <f>IF(N1028="sníž. přenesená",J1028,0)</f>
        <v>0</v>
      </c>
      <c r="BI1028" s="228">
        <f>IF(N1028="nulová",J1028,0)</f>
        <v>0</v>
      </c>
      <c r="BJ1028" s="17" t="s">
        <v>151</v>
      </c>
      <c r="BK1028" s="228">
        <f>ROUND(I1028*H1028,2)</f>
        <v>0</v>
      </c>
      <c r="BL1028" s="17" t="s">
        <v>279</v>
      </c>
      <c r="BM1028" s="227" t="s">
        <v>1341</v>
      </c>
    </row>
    <row r="1029" s="13" customFormat="1">
      <c r="A1029" s="13"/>
      <c r="B1029" s="229"/>
      <c r="C1029" s="230"/>
      <c r="D1029" s="231" t="s">
        <v>153</v>
      </c>
      <c r="E1029" s="232" t="s">
        <v>1</v>
      </c>
      <c r="F1029" s="233" t="s">
        <v>203</v>
      </c>
      <c r="G1029" s="230"/>
      <c r="H1029" s="232" t="s">
        <v>1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9" t="s">
        <v>153</v>
      </c>
      <c r="AU1029" s="239" t="s">
        <v>151</v>
      </c>
      <c r="AV1029" s="13" t="s">
        <v>81</v>
      </c>
      <c r="AW1029" s="13" t="s">
        <v>30</v>
      </c>
      <c r="AX1029" s="13" t="s">
        <v>73</v>
      </c>
      <c r="AY1029" s="239" t="s">
        <v>143</v>
      </c>
    </row>
    <row r="1030" s="14" customFormat="1">
      <c r="A1030" s="14"/>
      <c r="B1030" s="240"/>
      <c r="C1030" s="241"/>
      <c r="D1030" s="231" t="s">
        <v>153</v>
      </c>
      <c r="E1030" s="242" t="s">
        <v>1</v>
      </c>
      <c r="F1030" s="243" t="s">
        <v>81</v>
      </c>
      <c r="G1030" s="241"/>
      <c r="H1030" s="244">
        <v>1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153</v>
      </c>
      <c r="AU1030" s="250" t="s">
        <v>151</v>
      </c>
      <c r="AV1030" s="14" t="s">
        <v>151</v>
      </c>
      <c r="AW1030" s="14" t="s">
        <v>30</v>
      </c>
      <c r="AX1030" s="14" t="s">
        <v>73</v>
      </c>
      <c r="AY1030" s="250" t="s">
        <v>143</v>
      </c>
    </row>
    <row r="1031" s="13" customFormat="1">
      <c r="A1031" s="13"/>
      <c r="B1031" s="229"/>
      <c r="C1031" s="230"/>
      <c r="D1031" s="231" t="s">
        <v>153</v>
      </c>
      <c r="E1031" s="232" t="s">
        <v>1</v>
      </c>
      <c r="F1031" s="233" t="s">
        <v>1342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153</v>
      </c>
      <c r="AU1031" s="239" t="s">
        <v>151</v>
      </c>
      <c r="AV1031" s="13" t="s">
        <v>81</v>
      </c>
      <c r="AW1031" s="13" t="s">
        <v>30</v>
      </c>
      <c r="AX1031" s="13" t="s">
        <v>73</v>
      </c>
      <c r="AY1031" s="239" t="s">
        <v>143</v>
      </c>
    </row>
    <row r="1032" s="14" customFormat="1">
      <c r="A1032" s="14"/>
      <c r="B1032" s="240"/>
      <c r="C1032" s="241"/>
      <c r="D1032" s="231" t="s">
        <v>153</v>
      </c>
      <c r="E1032" s="242" t="s">
        <v>1</v>
      </c>
      <c r="F1032" s="243" t="s">
        <v>81</v>
      </c>
      <c r="G1032" s="241"/>
      <c r="H1032" s="244">
        <v>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153</v>
      </c>
      <c r="AU1032" s="250" t="s">
        <v>151</v>
      </c>
      <c r="AV1032" s="14" t="s">
        <v>151</v>
      </c>
      <c r="AW1032" s="14" t="s">
        <v>30</v>
      </c>
      <c r="AX1032" s="14" t="s">
        <v>73</v>
      </c>
      <c r="AY1032" s="250" t="s">
        <v>143</v>
      </c>
    </row>
    <row r="1033" s="13" customFormat="1">
      <c r="A1033" s="13"/>
      <c r="B1033" s="229"/>
      <c r="C1033" s="230"/>
      <c r="D1033" s="231" t="s">
        <v>153</v>
      </c>
      <c r="E1033" s="232" t="s">
        <v>1</v>
      </c>
      <c r="F1033" s="233" t="s">
        <v>211</v>
      </c>
      <c r="G1033" s="230"/>
      <c r="H1033" s="232" t="s">
        <v>1</v>
      </c>
      <c r="I1033" s="234"/>
      <c r="J1033" s="230"/>
      <c r="K1033" s="230"/>
      <c r="L1033" s="235"/>
      <c r="M1033" s="236"/>
      <c r="N1033" s="237"/>
      <c r="O1033" s="237"/>
      <c r="P1033" s="237"/>
      <c r="Q1033" s="237"/>
      <c r="R1033" s="237"/>
      <c r="S1033" s="237"/>
      <c r="T1033" s="238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9" t="s">
        <v>153</v>
      </c>
      <c r="AU1033" s="239" t="s">
        <v>151</v>
      </c>
      <c r="AV1033" s="13" t="s">
        <v>81</v>
      </c>
      <c r="AW1033" s="13" t="s">
        <v>30</v>
      </c>
      <c r="AX1033" s="13" t="s">
        <v>73</v>
      </c>
      <c r="AY1033" s="239" t="s">
        <v>143</v>
      </c>
    </row>
    <row r="1034" s="14" customFormat="1">
      <c r="A1034" s="14"/>
      <c r="B1034" s="240"/>
      <c r="C1034" s="241"/>
      <c r="D1034" s="231" t="s">
        <v>153</v>
      </c>
      <c r="E1034" s="242" t="s">
        <v>1</v>
      </c>
      <c r="F1034" s="243" t="s">
        <v>81</v>
      </c>
      <c r="G1034" s="241"/>
      <c r="H1034" s="244">
        <v>1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0" t="s">
        <v>153</v>
      </c>
      <c r="AU1034" s="250" t="s">
        <v>151</v>
      </c>
      <c r="AV1034" s="14" t="s">
        <v>151</v>
      </c>
      <c r="AW1034" s="14" t="s">
        <v>30</v>
      </c>
      <c r="AX1034" s="14" t="s">
        <v>73</v>
      </c>
      <c r="AY1034" s="250" t="s">
        <v>143</v>
      </c>
    </row>
    <row r="1035" s="15" customFormat="1">
      <c r="A1035" s="15"/>
      <c r="B1035" s="251"/>
      <c r="C1035" s="252"/>
      <c r="D1035" s="231" t="s">
        <v>153</v>
      </c>
      <c r="E1035" s="253" t="s">
        <v>1</v>
      </c>
      <c r="F1035" s="254" t="s">
        <v>163</v>
      </c>
      <c r="G1035" s="252"/>
      <c r="H1035" s="255">
        <v>3</v>
      </c>
      <c r="I1035" s="256"/>
      <c r="J1035" s="252"/>
      <c r="K1035" s="252"/>
      <c r="L1035" s="257"/>
      <c r="M1035" s="258"/>
      <c r="N1035" s="259"/>
      <c r="O1035" s="259"/>
      <c r="P1035" s="259"/>
      <c r="Q1035" s="259"/>
      <c r="R1035" s="259"/>
      <c r="S1035" s="259"/>
      <c r="T1035" s="260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61" t="s">
        <v>153</v>
      </c>
      <c r="AU1035" s="261" t="s">
        <v>151</v>
      </c>
      <c r="AV1035" s="15" t="s">
        <v>150</v>
      </c>
      <c r="AW1035" s="15" t="s">
        <v>30</v>
      </c>
      <c r="AX1035" s="15" t="s">
        <v>81</v>
      </c>
      <c r="AY1035" s="261" t="s">
        <v>143</v>
      </c>
    </row>
    <row r="1036" s="2" customFormat="1" ht="44.25" customHeight="1">
      <c r="A1036" s="38"/>
      <c r="B1036" s="39"/>
      <c r="C1036" s="215" t="s">
        <v>1343</v>
      </c>
      <c r="D1036" s="215" t="s">
        <v>146</v>
      </c>
      <c r="E1036" s="216" t="s">
        <v>1344</v>
      </c>
      <c r="F1036" s="217" t="s">
        <v>1345</v>
      </c>
      <c r="G1036" s="218" t="s">
        <v>149</v>
      </c>
      <c r="H1036" s="219">
        <v>5</v>
      </c>
      <c r="I1036" s="220"/>
      <c r="J1036" s="221">
        <f>ROUND(I1036*H1036,2)</f>
        <v>0</v>
      </c>
      <c r="K1036" s="222"/>
      <c r="L1036" s="44"/>
      <c r="M1036" s="223" t="s">
        <v>1</v>
      </c>
      <c r="N1036" s="224" t="s">
        <v>39</v>
      </c>
      <c r="O1036" s="91"/>
      <c r="P1036" s="225">
        <f>O1036*H1036</f>
        <v>0</v>
      </c>
      <c r="Q1036" s="225">
        <v>0</v>
      </c>
      <c r="R1036" s="225">
        <f>Q1036*H1036</f>
        <v>0</v>
      </c>
      <c r="S1036" s="225">
        <v>0.00080000000000000004</v>
      </c>
      <c r="T1036" s="226">
        <f>S1036*H1036</f>
        <v>0.0040000000000000001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279</v>
      </c>
      <c r="AT1036" s="227" t="s">
        <v>146</v>
      </c>
      <c r="AU1036" s="227" t="s">
        <v>151</v>
      </c>
      <c r="AY1036" s="17" t="s">
        <v>143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151</v>
      </c>
      <c r="BK1036" s="228">
        <f>ROUND(I1036*H1036,2)</f>
        <v>0</v>
      </c>
      <c r="BL1036" s="17" t="s">
        <v>279</v>
      </c>
      <c r="BM1036" s="227" t="s">
        <v>1346</v>
      </c>
    </row>
    <row r="1037" s="13" customFormat="1">
      <c r="A1037" s="13"/>
      <c r="B1037" s="229"/>
      <c r="C1037" s="230"/>
      <c r="D1037" s="231" t="s">
        <v>153</v>
      </c>
      <c r="E1037" s="232" t="s">
        <v>1</v>
      </c>
      <c r="F1037" s="233" t="s">
        <v>213</v>
      </c>
      <c r="G1037" s="230"/>
      <c r="H1037" s="232" t="s">
        <v>1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9" t="s">
        <v>153</v>
      </c>
      <c r="AU1037" s="239" t="s">
        <v>151</v>
      </c>
      <c r="AV1037" s="13" t="s">
        <v>81</v>
      </c>
      <c r="AW1037" s="13" t="s">
        <v>30</v>
      </c>
      <c r="AX1037" s="13" t="s">
        <v>73</v>
      </c>
      <c r="AY1037" s="239" t="s">
        <v>143</v>
      </c>
    </row>
    <row r="1038" s="14" customFormat="1">
      <c r="A1038" s="14"/>
      <c r="B1038" s="240"/>
      <c r="C1038" s="241"/>
      <c r="D1038" s="231" t="s">
        <v>153</v>
      </c>
      <c r="E1038" s="242" t="s">
        <v>1</v>
      </c>
      <c r="F1038" s="243" t="s">
        <v>81</v>
      </c>
      <c r="G1038" s="241"/>
      <c r="H1038" s="244">
        <v>1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153</v>
      </c>
      <c r="AU1038" s="250" t="s">
        <v>151</v>
      </c>
      <c r="AV1038" s="14" t="s">
        <v>151</v>
      </c>
      <c r="AW1038" s="14" t="s">
        <v>30</v>
      </c>
      <c r="AX1038" s="14" t="s">
        <v>73</v>
      </c>
      <c r="AY1038" s="250" t="s">
        <v>143</v>
      </c>
    </row>
    <row r="1039" s="13" customFormat="1">
      <c r="A1039" s="13"/>
      <c r="B1039" s="229"/>
      <c r="C1039" s="230"/>
      <c r="D1039" s="231" t="s">
        <v>153</v>
      </c>
      <c r="E1039" s="232" t="s">
        <v>1</v>
      </c>
      <c r="F1039" s="233" t="s">
        <v>211</v>
      </c>
      <c r="G1039" s="230"/>
      <c r="H1039" s="232" t="s">
        <v>1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9" t="s">
        <v>153</v>
      </c>
      <c r="AU1039" s="239" t="s">
        <v>151</v>
      </c>
      <c r="AV1039" s="13" t="s">
        <v>81</v>
      </c>
      <c r="AW1039" s="13" t="s">
        <v>30</v>
      </c>
      <c r="AX1039" s="13" t="s">
        <v>73</v>
      </c>
      <c r="AY1039" s="239" t="s">
        <v>143</v>
      </c>
    </row>
    <row r="1040" s="14" customFormat="1">
      <c r="A1040" s="14"/>
      <c r="B1040" s="240"/>
      <c r="C1040" s="241"/>
      <c r="D1040" s="231" t="s">
        <v>153</v>
      </c>
      <c r="E1040" s="242" t="s">
        <v>1</v>
      </c>
      <c r="F1040" s="243" t="s">
        <v>81</v>
      </c>
      <c r="G1040" s="241"/>
      <c r="H1040" s="244">
        <v>1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153</v>
      </c>
      <c r="AU1040" s="250" t="s">
        <v>151</v>
      </c>
      <c r="AV1040" s="14" t="s">
        <v>151</v>
      </c>
      <c r="AW1040" s="14" t="s">
        <v>30</v>
      </c>
      <c r="AX1040" s="14" t="s">
        <v>73</v>
      </c>
      <c r="AY1040" s="250" t="s">
        <v>143</v>
      </c>
    </row>
    <row r="1041" s="13" customFormat="1">
      <c r="A1041" s="13"/>
      <c r="B1041" s="229"/>
      <c r="C1041" s="230"/>
      <c r="D1041" s="231" t="s">
        <v>153</v>
      </c>
      <c r="E1041" s="232" t="s">
        <v>1</v>
      </c>
      <c r="F1041" s="233" t="s">
        <v>209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153</v>
      </c>
      <c r="AU1041" s="239" t="s">
        <v>151</v>
      </c>
      <c r="AV1041" s="13" t="s">
        <v>81</v>
      </c>
      <c r="AW1041" s="13" t="s">
        <v>30</v>
      </c>
      <c r="AX1041" s="13" t="s">
        <v>73</v>
      </c>
      <c r="AY1041" s="239" t="s">
        <v>143</v>
      </c>
    </row>
    <row r="1042" s="14" customFormat="1">
      <c r="A1042" s="14"/>
      <c r="B1042" s="240"/>
      <c r="C1042" s="241"/>
      <c r="D1042" s="231" t="s">
        <v>153</v>
      </c>
      <c r="E1042" s="242" t="s">
        <v>1</v>
      </c>
      <c r="F1042" s="243" t="s">
        <v>81</v>
      </c>
      <c r="G1042" s="241"/>
      <c r="H1042" s="244">
        <v>1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153</v>
      </c>
      <c r="AU1042" s="250" t="s">
        <v>151</v>
      </c>
      <c r="AV1042" s="14" t="s">
        <v>151</v>
      </c>
      <c r="AW1042" s="14" t="s">
        <v>30</v>
      </c>
      <c r="AX1042" s="14" t="s">
        <v>73</v>
      </c>
      <c r="AY1042" s="250" t="s">
        <v>143</v>
      </c>
    </row>
    <row r="1043" s="13" customFormat="1">
      <c r="A1043" s="13"/>
      <c r="B1043" s="229"/>
      <c r="C1043" s="230"/>
      <c r="D1043" s="231" t="s">
        <v>153</v>
      </c>
      <c r="E1043" s="232" t="s">
        <v>1</v>
      </c>
      <c r="F1043" s="233" t="s">
        <v>203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153</v>
      </c>
      <c r="AU1043" s="239" t="s">
        <v>151</v>
      </c>
      <c r="AV1043" s="13" t="s">
        <v>81</v>
      </c>
      <c r="AW1043" s="13" t="s">
        <v>30</v>
      </c>
      <c r="AX1043" s="13" t="s">
        <v>73</v>
      </c>
      <c r="AY1043" s="239" t="s">
        <v>143</v>
      </c>
    </row>
    <row r="1044" s="14" customFormat="1">
      <c r="A1044" s="14"/>
      <c r="B1044" s="240"/>
      <c r="C1044" s="241"/>
      <c r="D1044" s="231" t="s">
        <v>153</v>
      </c>
      <c r="E1044" s="242" t="s">
        <v>1</v>
      </c>
      <c r="F1044" s="243" t="s">
        <v>81</v>
      </c>
      <c r="G1044" s="241"/>
      <c r="H1044" s="244">
        <v>1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153</v>
      </c>
      <c r="AU1044" s="250" t="s">
        <v>151</v>
      </c>
      <c r="AV1044" s="14" t="s">
        <v>151</v>
      </c>
      <c r="AW1044" s="14" t="s">
        <v>30</v>
      </c>
      <c r="AX1044" s="14" t="s">
        <v>73</v>
      </c>
      <c r="AY1044" s="250" t="s">
        <v>143</v>
      </c>
    </row>
    <row r="1045" s="13" customFormat="1">
      <c r="A1045" s="13"/>
      <c r="B1045" s="229"/>
      <c r="C1045" s="230"/>
      <c r="D1045" s="231" t="s">
        <v>153</v>
      </c>
      <c r="E1045" s="232" t="s">
        <v>1</v>
      </c>
      <c r="F1045" s="233" t="s">
        <v>207</v>
      </c>
      <c r="G1045" s="230"/>
      <c r="H1045" s="232" t="s">
        <v>1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9" t="s">
        <v>153</v>
      </c>
      <c r="AU1045" s="239" t="s">
        <v>151</v>
      </c>
      <c r="AV1045" s="13" t="s">
        <v>81</v>
      </c>
      <c r="AW1045" s="13" t="s">
        <v>30</v>
      </c>
      <c r="AX1045" s="13" t="s">
        <v>73</v>
      </c>
      <c r="AY1045" s="239" t="s">
        <v>143</v>
      </c>
    </row>
    <row r="1046" s="14" customFormat="1">
      <c r="A1046" s="14"/>
      <c r="B1046" s="240"/>
      <c r="C1046" s="241"/>
      <c r="D1046" s="231" t="s">
        <v>153</v>
      </c>
      <c r="E1046" s="242" t="s">
        <v>1</v>
      </c>
      <c r="F1046" s="243" t="s">
        <v>81</v>
      </c>
      <c r="G1046" s="241"/>
      <c r="H1046" s="244">
        <v>1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153</v>
      </c>
      <c r="AU1046" s="250" t="s">
        <v>151</v>
      </c>
      <c r="AV1046" s="14" t="s">
        <v>151</v>
      </c>
      <c r="AW1046" s="14" t="s">
        <v>30</v>
      </c>
      <c r="AX1046" s="14" t="s">
        <v>73</v>
      </c>
      <c r="AY1046" s="250" t="s">
        <v>143</v>
      </c>
    </row>
    <row r="1047" s="15" customFormat="1">
      <c r="A1047" s="15"/>
      <c r="B1047" s="251"/>
      <c r="C1047" s="252"/>
      <c r="D1047" s="231" t="s">
        <v>153</v>
      </c>
      <c r="E1047" s="253" t="s">
        <v>1</v>
      </c>
      <c r="F1047" s="254" t="s">
        <v>163</v>
      </c>
      <c r="G1047" s="252"/>
      <c r="H1047" s="255">
        <v>5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1" t="s">
        <v>153</v>
      </c>
      <c r="AU1047" s="261" t="s">
        <v>151</v>
      </c>
      <c r="AV1047" s="15" t="s">
        <v>150</v>
      </c>
      <c r="AW1047" s="15" t="s">
        <v>30</v>
      </c>
      <c r="AX1047" s="15" t="s">
        <v>81</v>
      </c>
      <c r="AY1047" s="261" t="s">
        <v>143</v>
      </c>
    </row>
    <row r="1048" s="2" customFormat="1" ht="24.15" customHeight="1">
      <c r="A1048" s="38"/>
      <c r="B1048" s="39"/>
      <c r="C1048" s="215" t="s">
        <v>1347</v>
      </c>
      <c r="D1048" s="215" t="s">
        <v>146</v>
      </c>
      <c r="E1048" s="216" t="s">
        <v>1348</v>
      </c>
      <c r="F1048" s="217" t="s">
        <v>1349</v>
      </c>
      <c r="G1048" s="218" t="s">
        <v>149</v>
      </c>
      <c r="H1048" s="219">
        <v>7</v>
      </c>
      <c r="I1048" s="220"/>
      <c r="J1048" s="221">
        <f>ROUND(I1048*H1048,2)</f>
        <v>0</v>
      </c>
      <c r="K1048" s="222"/>
      <c r="L1048" s="44"/>
      <c r="M1048" s="223" t="s">
        <v>1</v>
      </c>
      <c r="N1048" s="224" t="s">
        <v>39</v>
      </c>
      <c r="O1048" s="91"/>
      <c r="P1048" s="225">
        <f>O1048*H1048</f>
        <v>0</v>
      </c>
      <c r="Q1048" s="225">
        <v>0</v>
      </c>
      <c r="R1048" s="225">
        <f>Q1048*H1048</f>
        <v>0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279</v>
      </c>
      <c r="AT1048" s="227" t="s">
        <v>146</v>
      </c>
      <c r="AU1048" s="227" t="s">
        <v>151</v>
      </c>
      <c r="AY1048" s="17" t="s">
        <v>143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151</v>
      </c>
      <c r="BK1048" s="228">
        <f>ROUND(I1048*H1048,2)</f>
        <v>0</v>
      </c>
      <c r="BL1048" s="17" t="s">
        <v>279</v>
      </c>
      <c r="BM1048" s="227" t="s">
        <v>1350</v>
      </c>
    </row>
    <row r="1049" s="13" customFormat="1">
      <c r="A1049" s="13"/>
      <c r="B1049" s="229"/>
      <c r="C1049" s="230"/>
      <c r="D1049" s="231" t="s">
        <v>153</v>
      </c>
      <c r="E1049" s="232" t="s">
        <v>1</v>
      </c>
      <c r="F1049" s="233" t="s">
        <v>211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153</v>
      </c>
      <c r="AU1049" s="239" t="s">
        <v>151</v>
      </c>
      <c r="AV1049" s="13" t="s">
        <v>81</v>
      </c>
      <c r="AW1049" s="13" t="s">
        <v>30</v>
      </c>
      <c r="AX1049" s="13" t="s">
        <v>73</v>
      </c>
      <c r="AY1049" s="239" t="s">
        <v>143</v>
      </c>
    </row>
    <row r="1050" s="14" customFormat="1">
      <c r="A1050" s="14"/>
      <c r="B1050" s="240"/>
      <c r="C1050" s="241"/>
      <c r="D1050" s="231" t="s">
        <v>153</v>
      </c>
      <c r="E1050" s="242" t="s">
        <v>1</v>
      </c>
      <c r="F1050" s="243" t="s">
        <v>176</v>
      </c>
      <c r="G1050" s="241"/>
      <c r="H1050" s="244">
        <v>5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153</v>
      </c>
      <c r="AU1050" s="250" t="s">
        <v>151</v>
      </c>
      <c r="AV1050" s="14" t="s">
        <v>151</v>
      </c>
      <c r="AW1050" s="14" t="s">
        <v>30</v>
      </c>
      <c r="AX1050" s="14" t="s">
        <v>73</v>
      </c>
      <c r="AY1050" s="250" t="s">
        <v>143</v>
      </c>
    </row>
    <row r="1051" s="13" customFormat="1">
      <c r="A1051" s="13"/>
      <c r="B1051" s="229"/>
      <c r="C1051" s="230"/>
      <c r="D1051" s="231" t="s">
        <v>153</v>
      </c>
      <c r="E1051" s="232" t="s">
        <v>1</v>
      </c>
      <c r="F1051" s="233" t="s">
        <v>213</v>
      </c>
      <c r="G1051" s="230"/>
      <c r="H1051" s="232" t="s">
        <v>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9" t="s">
        <v>153</v>
      </c>
      <c r="AU1051" s="239" t="s">
        <v>151</v>
      </c>
      <c r="AV1051" s="13" t="s">
        <v>81</v>
      </c>
      <c r="AW1051" s="13" t="s">
        <v>30</v>
      </c>
      <c r="AX1051" s="13" t="s">
        <v>73</v>
      </c>
      <c r="AY1051" s="239" t="s">
        <v>143</v>
      </c>
    </row>
    <row r="1052" s="14" customFormat="1">
      <c r="A1052" s="14"/>
      <c r="B1052" s="240"/>
      <c r="C1052" s="241"/>
      <c r="D1052" s="231" t="s">
        <v>153</v>
      </c>
      <c r="E1052" s="242" t="s">
        <v>1</v>
      </c>
      <c r="F1052" s="243" t="s">
        <v>151</v>
      </c>
      <c r="G1052" s="241"/>
      <c r="H1052" s="244">
        <v>2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153</v>
      </c>
      <c r="AU1052" s="250" t="s">
        <v>151</v>
      </c>
      <c r="AV1052" s="14" t="s">
        <v>151</v>
      </c>
      <c r="AW1052" s="14" t="s">
        <v>30</v>
      </c>
      <c r="AX1052" s="14" t="s">
        <v>73</v>
      </c>
      <c r="AY1052" s="250" t="s">
        <v>143</v>
      </c>
    </row>
    <row r="1053" s="15" customFormat="1">
      <c r="A1053" s="15"/>
      <c r="B1053" s="251"/>
      <c r="C1053" s="252"/>
      <c r="D1053" s="231" t="s">
        <v>153</v>
      </c>
      <c r="E1053" s="253" t="s">
        <v>1</v>
      </c>
      <c r="F1053" s="254" t="s">
        <v>163</v>
      </c>
      <c r="G1053" s="252"/>
      <c r="H1053" s="255">
        <v>7</v>
      </c>
      <c r="I1053" s="256"/>
      <c r="J1053" s="252"/>
      <c r="K1053" s="252"/>
      <c r="L1053" s="257"/>
      <c r="M1053" s="258"/>
      <c r="N1053" s="259"/>
      <c r="O1053" s="259"/>
      <c r="P1053" s="259"/>
      <c r="Q1053" s="259"/>
      <c r="R1053" s="259"/>
      <c r="S1053" s="259"/>
      <c r="T1053" s="260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1" t="s">
        <v>153</v>
      </c>
      <c r="AU1053" s="261" t="s">
        <v>151</v>
      </c>
      <c r="AV1053" s="15" t="s">
        <v>150</v>
      </c>
      <c r="AW1053" s="15" t="s">
        <v>30</v>
      </c>
      <c r="AX1053" s="15" t="s">
        <v>81</v>
      </c>
      <c r="AY1053" s="261" t="s">
        <v>143</v>
      </c>
    </row>
    <row r="1054" s="2" customFormat="1" ht="16.5" customHeight="1">
      <c r="A1054" s="38"/>
      <c r="B1054" s="39"/>
      <c r="C1054" s="262" t="s">
        <v>1351</v>
      </c>
      <c r="D1054" s="262" t="s">
        <v>170</v>
      </c>
      <c r="E1054" s="263" t="s">
        <v>1352</v>
      </c>
      <c r="F1054" s="264" t="s">
        <v>1353</v>
      </c>
      <c r="G1054" s="265" t="s">
        <v>149</v>
      </c>
      <c r="H1054" s="266">
        <v>7</v>
      </c>
      <c r="I1054" s="267"/>
      <c r="J1054" s="268">
        <f>ROUND(I1054*H1054,2)</f>
        <v>0</v>
      </c>
      <c r="K1054" s="269"/>
      <c r="L1054" s="270"/>
      <c r="M1054" s="271" t="s">
        <v>1</v>
      </c>
      <c r="N1054" s="272" t="s">
        <v>39</v>
      </c>
      <c r="O1054" s="91"/>
      <c r="P1054" s="225">
        <f>O1054*H1054</f>
        <v>0</v>
      </c>
      <c r="Q1054" s="225">
        <v>6.9999999999999994E-05</v>
      </c>
      <c r="R1054" s="225">
        <f>Q1054*H1054</f>
        <v>0.00048999999999999998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353</v>
      </c>
      <c r="AT1054" s="227" t="s">
        <v>170</v>
      </c>
      <c r="AU1054" s="227" t="s">
        <v>151</v>
      </c>
      <c r="AY1054" s="17" t="s">
        <v>143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151</v>
      </c>
      <c r="BK1054" s="228">
        <f>ROUND(I1054*H1054,2)</f>
        <v>0</v>
      </c>
      <c r="BL1054" s="17" t="s">
        <v>279</v>
      </c>
      <c r="BM1054" s="227" t="s">
        <v>1354</v>
      </c>
    </row>
    <row r="1055" s="2" customFormat="1" ht="33" customHeight="1">
      <c r="A1055" s="38"/>
      <c r="B1055" s="39"/>
      <c r="C1055" s="215" t="s">
        <v>1355</v>
      </c>
      <c r="D1055" s="215" t="s">
        <v>146</v>
      </c>
      <c r="E1055" s="216" t="s">
        <v>1356</v>
      </c>
      <c r="F1055" s="217" t="s">
        <v>1357</v>
      </c>
      <c r="G1055" s="218" t="s">
        <v>192</v>
      </c>
      <c r="H1055" s="219">
        <v>60</v>
      </c>
      <c r="I1055" s="220"/>
      <c r="J1055" s="221">
        <f>ROUND(I1055*H1055,2)</f>
        <v>0</v>
      </c>
      <c r="K1055" s="222"/>
      <c r="L1055" s="44"/>
      <c r="M1055" s="223" t="s">
        <v>1</v>
      </c>
      <c r="N1055" s="224" t="s">
        <v>39</v>
      </c>
      <c r="O1055" s="91"/>
      <c r="P1055" s="225">
        <f>O1055*H1055</f>
        <v>0</v>
      </c>
      <c r="Q1055" s="225">
        <v>0</v>
      </c>
      <c r="R1055" s="225">
        <f>Q1055*H1055</f>
        <v>0</v>
      </c>
      <c r="S1055" s="225">
        <v>0</v>
      </c>
      <c r="T1055" s="226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279</v>
      </c>
      <c r="AT1055" s="227" t="s">
        <v>146</v>
      </c>
      <c r="AU1055" s="227" t="s">
        <v>151</v>
      </c>
      <c r="AY1055" s="17" t="s">
        <v>143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151</v>
      </c>
      <c r="BK1055" s="228">
        <f>ROUND(I1055*H1055,2)</f>
        <v>0</v>
      </c>
      <c r="BL1055" s="17" t="s">
        <v>279</v>
      </c>
      <c r="BM1055" s="227" t="s">
        <v>1358</v>
      </c>
    </row>
    <row r="1056" s="13" customFormat="1">
      <c r="A1056" s="13"/>
      <c r="B1056" s="229"/>
      <c r="C1056" s="230"/>
      <c r="D1056" s="231" t="s">
        <v>153</v>
      </c>
      <c r="E1056" s="232" t="s">
        <v>1</v>
      </c>
      <c r="F1056" s="233" t="s">
        <v>1359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153</v>
      </c>
      <c r="AU1056" s="239" t="s">
        <v>151</v>
      </c>
      <c r="AV1056" s="13" t="s">
        <v>81</v>
      </c>
      <c r="AW1056" s="13" t="s">
        <v>30</v>
      </c>
      <c r="AX1056" s="13" t="s">
        <v>73</v>
      </c>
      <c r="AY1056" s="239" t="s">
        <v>143</v>
      </c>
    </row>
    <row r="1057" s="14" customFormat="1">
      <c r="A1057" s="14"/>
      <c r="B1057" s="240"/>
      <c r="C1057" s="241"/>
      <c r="D1057" s="231" t="s">
        <v>153</v>
      </c>
      <c r="E1057" s="242" t="s">
        <v>1</v>
      </c>
      <c r="F1057" s="243" t="s">
        <v>506</v>
      </c>
      <c r="G1057" s="241"/>
      <c r="H1057" s="244">
        <v>60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153</v>
      </c>
      <c r="AU1057" s="250" t="s">
        <v>151</v>
      </c>
      <c r="AV1057" s="14" t="s">
        <v>151</v>
      </c>
      <c r="AW1057" s="14" t="s">
        <v>30</v>
      </c>
      <c r="AX1057" s="14" t="s">
        <v>81</v>
      </c>
      <c r="AY1057" s="250" t="s">
        <v>143</v>
      </c>
    </row>
    <row r="1058" s="2" customFormat="1" ht="24.15" customHeight="1">
      <c r="A1058" s="38"/>
      <c r="B1058" s="39"/>
      <c r="C1058" s="262" t="s">
        <v>1360</v>
      </c>
      <c r="D1058" s="262" t="s">
        <v>170</v>
      </c>
      <c r="E1058" s="263" t="s">
        <v>1361</v>
      </c>
      <c r="F1058" s="264" t="s">
        <v>1362</v>
      </c>
      <c r="G1058" s="265" t="s">
        <v>192</v>
      </c>
      <c r="H1058" s="266">
        <v>60</v>
      </c>
      <c r="I1058" s="267"/>
      <c r="J1058" s="268">
        <f>ROUND(I1058*H1058,2)</f>
        <v>0</v>
      </c>
      <c r="K1058" s="269"/>
      <c r="L1058" s="270"/>
      <c r="M1058" s="271" t="s">
        <v>1</v>
      </c>
      <c r="N1058" s="272" t="s">
        <v>39</v>
      </c>
      <c r="O1058" s="91"/>
      <c r="P1058" s="225">
        <f>O1058*H1058</f>
        <v>0</v>
      </c>
      <c r="Q1058" s="225">
        <v>8.0000000000000007E-05</v>
      </c>
      <c r="R1058" s="225">
        <f>Q1058*H1058</f>
        <v>0.0048000000000000004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353</v>
      </c>
      <c r="AT1058" s="227" t="s">
        <v>170</v>
      </c>
      <c r="AU1058" s="227" t="s">
        <v>151</v>
      </c>
      <c r="AY1058" s="17" t="s">
        <v>143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151</v>
      </c>
      <c r="BK1058" s="228">
        <f>ROUND(I1058*H1058,2)</f>
        <v>0</v>
      </c>
      <c r="BL1058" s="17" t="s">
        <v>279</v>
      </c>
      <c r="BM1058" s="227" t="s">
        <v>1363</v>
      </c>
    </row>
    <row r="1059" s="13" customFormat="1">
      <c r="A1059" s="13"/>
      <c r="B1059" s="229"/>
      <c r="C1059" s="230"/>
      <c r="D1059" s="231" t="s">
        <v>153</v>
      </c>
      <c r="E1059" s="232" t="s">
        <v>1</v>
      </c>
      <c r="F1059" s="233" t="s">
        <v>1359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153</v>
      </c>
      <c r="AU1059" s="239" t="s">
        <v>151</v>
      </c>
      <c r="AV1059" s="13" t="s">
        <v>81</v>
      </c>
      <c r="AW1059" s="13" t="s">
        <v>30</v>
      </c>
      <c r="AX1059" s="13" t="s">
        <v>73</v>
      </c>
      <c r="AY1059" s="239" t="s">
        <v>143</v>
      </c>
    </row>
    <row r="1060" s="14" customFormat="1">
      <c r="A1060" s="14"/>
      <c r="B1060" s="240"/>
      <c r="C1060" s="241"/>
      <c r="D1060" s="231" t="s">
        <v>153</v>
      </c>
      <c r="E1060" s="242" t="s">
        <v>1</v>
      </c>
      <c r="F1060" s="243" t="s">
        <v>506</v>
      </c>
      <c r="G1060" s="241"/>
      <c r="H1060" s="244">
        <v>60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153</v>
      </c>
      <c r="AU1060" s="250" t="s">
        <v>151</v>
      </c>
      <c r="AV1060" s="14" t="s">
        <v>151</v>
      </c>
      <c r="AW1060" s="14" t="s">
        <v>30</v>
      </c>
      <c r="AX1060" s="14" t="s">
        <v>81</v>
      </c>
      <c r="AY1060" s="250" t="s">
        <v>143</v>
      </c>
    </row>
    <row r="1061" s="2" customFormat="1" ht="16.5" customHeight="1">
      <c r="A1061" s="38"/>
      <c r="B1061" s="39"/>
      <c r="C1061" s="215" t="s">
        <v>1364</v>
      </c>
      <c r="D1061" s="215" t="s">
        <v>146</v>
      </c>
      <c r="E1061" s="216" t="s">
        <v>1365</v>
      </c>
      <c r="F1061" s="217" t="s">
        <v>1366</v>
      </c>
      <c r="G1061" s="218" t="s">
        <v>149</v>
      </c>
      <c r="H1061" s="219">
        <v>7</v>
      </c>
      <c r="I1061" s="220"/>
      <c r="J1061" s="221">
        <f>ROUND(I1061*H1061,2)</f>
        <v>0</v>
      </c>
      <c r="K1061" s="222"/>
      <c r="L1061" s="44"/>
      <c r="M1061" s="223" t="s">
        <v>1</v>
      </c>
      <c r="N1061" s="224" t="s">
        <v>39</v>
      </c>
      <c r="O1061" s="91"/>
      <c r="P1061" s="225">
        <f>O1061*H1061</f>
        <v>0</v>
      </c>
      <c r="Q1061" s="225">
        <v>0</v>
      </c>
      <c r="R1061" s="225">
        <f>Q1061*H1061</f>
        <v>0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279</v>
      </c>
      <c r="AT1061" s="227" t="s">
        <v>146</v>
      </c>
      <c r="AU1061" s="227" t="s">
        <v>151</v>
      </c>
      <c r="AY1061" s="17" t="s">
        <v>143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151</v>
      </c>
      <c r="BK1061" s="228">
        <f>ROUND(I1061*H1061,2)</f>
        <v>0</v>
      </c>
      <c r="BL1061" s="17" t="s">
        <v>279</v>
      </c>
      <c r="BM1061" s="227" t="s">
        <v>1367</v>
      </c>
    </row>
    <row r="1062" s="14" customFormat="1">
      <c r="A1062" s="14"/>
      <c r="B1062" s="240"/>
      <c r="C1062" s="241"/>
      <c r="D1062" s="231" t="s">
        <v>153</v>
      </c>
      <c r="E1062" s="242" t="s">
        <v>1</v>
      </c>
      <c r="F1062" s="243" t="s">
        <v>189</v>
      </c>
      <c r="G1062" s="241"/>
      <c r="H1062" s="244">
        <v>7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153</v>
      </c>
      <c r="AU1062" s="250" t="s">
        <v>151</v>
      </c>
      <c r="AV1062" s="14" t="s">
        <v>151</v>
      </c>
      <c r="AW1062" s="14" t="s">
        <v>30</v>
      </c>
      <c r="AX1062" s="14" t="s">
        <v>81</v>
      </c>
      <c r="AY1062" s="250" t="s">
        <v>143</v>
      </c>
    </row>
    <row r="1063" s="2" customFormat="1" ht="16.5" customHeight="1">
      <c r="A1063" s="38"/>
      <c r="B1063" s="39"/>
      <c r="C1063" s="262" t="s">
        <v>1368</v>
      </c>
      <c r="D1063" s="262" t="s">
        <v>170</v>
      </c>
      <c r="E1063" s="263" t="s">
        <v>1369</v>
      </c>
      <c r="F1063" s="264" t="s">
        <v>1370</v>
      </c>
      <c r="G1063" s="265" t="s">
        <v>149</v>
      </c>
      <c r="H1063" s="266">
        <v>7</v>
      </c>
      <c r="I1063" s="267"/>
      <c r="J1063" s="268">
        <f>ROUND(I1063*H1063,2)</f>
        <v>0</v>
      </c>
      <c r="K1063" s="269"/>
      <c r="L1063" s="270"/>
      <c r="M1063" s="271" t="s">
        <v>1</v>
      </c>
      <c r="N1063" s="272" t="s">
        <v>39</v>
      </c>
      <c r="O1063" s="91"/>
      <c r="P1063" s="225">
        <f>O1063*H1063</f>
        <v>0</v>
      </c>
      <c r="Q1063" s="225">
        <v>0.00016000000000000001</v>
      </c>
      <c r="R1063" s="225">
        <f>Q1063*H1063</f>
        <v>0.0011200000000000001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353</v>
      </c>
      <c r="AT1063" s="227" t="s">
        <v>170</v>
      </c>
      <c r="AU1063" s="227" t="s">
        <v>151</v>
      </c>
      <c r="AY1063" s="17" t="s">
        <v>143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151</v>
      </c>
      <c r="BK1063" s="228">
        <f>ROUND(I1063*H1063,2)</f>
        <v>0</v>
      </c>
      <c r="BL1063" s="17" t="s">
        <v>279</v>
      </c>
      <c r="BM1063" s="227" t="s">
        <v>1371</v>
      </c>
    </row>
    <row r="1064" s="13" customFormat="1">
      <c r="A1064" s="13"/>
      <c r="B1064" s="229"/>
      <c r="C1064" s="230"/>
      <c r="D1064" s="231" t="s">
        <v>153</v>
      </c>
      <c r="E1064" s="232" t="s">
        <v>1</v>
      </c>
      <c r="F1064" s="233" t="s">
        <v>1372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153</v>
      </c>
      <c r="AU1064" s="239" t="s">
        <v>151</v>
      </c>
      <c r="AV1064" s="13" t="s">
        <v>81</v>
      </c>
      <c r="AW1064" s="13" t="s">
        <v>30</v>
      </c>
      <c r="AX1064" s="13" t="s">
        <v>73</v>
      </c>
      <c r="AY1064" s="239" t="s">
        <v>143</v>
      </c>
    </row>
    <row r="1065" s="14" customFormat="1">
      <c r="A1065" s="14"/>
      <c r="B1065" s="240"/>
      <c r="C1065" s="241"/>
      <c r="D1065" s="231" t="s">
        <v>153</v>
      </c>
      <c r="E1065" s="242" t="s">
        <v>1</v>
      </c>
      <c r="F1065" s="243" t="s">
        <v>189</v>
      </c>
      <c r="G1065" s="241"/>
      <c r="H1065" s="244">
        <v>7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153</v>
      </c>
      <c r="AU1065" s="250" t="s">
        <v>151</v>
      </c>
      <c r="AV1065" s="14" t="s">
        <v>151</v>
      </c>
      <c r="AW1065" s="14" t="s">
        <v>30</v>
      </c>
      <c r="AX1065" s="14" t="s">
        <v>81</v>
      </c>
      <c r="AY1065" s="250" t="s">
        <v>143</v>
      </c>
    </row>
    <row r="1066" s="2" customFormat="1" ht="24.15" customHeight="1">
      <c r="A1066" s="38"/>
      <c r="B1066" s="39"/>
      <c r="C1066" s="215" t="s">
        <v>1373</v>
      </c>
      <c r="D1066" s="215" t="s">
        <v>146</v>
      </c>
      <c r="E1066" s="216" t="s">
        <v>1374</v>
      </c>
      <c r="F1066" s="217" t="s">
        <v>1375</v>
      </c>
      <c r="G1066" s="218" t="s">
        <v>149</v>
      </c>
      <c r="H1066" s="219">
        <v>1</v>
      </c>
      <c r="I1066" s="220"/>
      <c r="J1066" s="221">
        <f>ROUND(I1066*H1066,2)</f>
        <v>0</v>
      </c>
      <c r="K1066" s="222"/>
      <c r="L1066" s="44"/>
      <c r="M1066" s="223" t="s">
        <v>1</v>
      </c>
      <c r="N1066" s="224" t="s">
        <v>39</v>
      </c>
      <c r="O1066" s="91"/>
      <c r="P1066" s="225">
        <f>O1066*H1066</f>
        <v>0</v>
      </c>
      <c r="Q1066" s="225">
        <v>0</v>
      </c>
      <c r="R1066" s="225">
        <f>Q1066*H1066</f>
        <v>0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279</v>
      </c>
      <c r="AT1066" s="227" t="s">
        <v>146</v>
      </c>
      <c r="AU1066" s="227" t="s">
        <v>151</v>
      </c>
      <c r="AY1066" s="17" t="s">
        <v>143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151</v>
      </c>
      <c r="BK1066" s="228">
        <f>ROUND(I1066*H1066,2)</f>
        <v>0</v>
      </c>
      <c r="BL1066" s="17" t="s">
        <v>279</v>
      </c>
      <c r="BM1066" s="227" t="s">
        <v>1376</v>
      </c>
    </row>
    <row r="1067" s="2" customFormat="1" ht="24.15" customHeight="1">
      <c r="A1067" s="38"/>
      <c r="B1067" s="39"/>
      <c r="C1067" s="215" t="s">
        <v>1377</v>
      </c>
      <c r="D1067" s="215" t="s">
        <v>146</v>
      </c>
      <c r="E1067" s="216" t="s">
        <v>1378</v>
      </c>
      <c r="F1067" s="217" t="s">
        <v>1379</v>
      </c>
      <c r="G1067" s="218" t="s">
        <v>166</v>
      </c>
      <c r="H1067" s="219">
        <v>0.040000000000000001</v>
      </c>
      <c r="I1067" s="220"/>
      <c r="J1067" s="221">
        <f>ROUND(I1067*H1067,2)</f>
        <v>0</v>
      </c>
      <c r="K1067" s="222"/>
      <c r="L1067" s="44"/>
      <c r="M1067" s="223" t="s">
        <v>1</v>
      </c>
      <c r="N1067" s="224" t="s">
        <v>39</v>
      </c>
      <c r="O1067" s="91"/>
      <c r="P1067" s="225">
        <f>O1067*H1067</f>
        <v>0</v>
      </c>
      <c r="Q1067" s="225">
        <v>0</v>
      </c>
      <c r="R1067" s="225">
        <f>Q1067*H1067</f>
        <v>0</v>
      </c>
      <c r="S1067" s="225">
        <v>0</v>
      </c>
      <c r="T1067" s="226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7" t="s">
        <v>279</v>
      </c>
      <c r="AT1067" s="227" t="s">
        <v>146</v>
      </c>
      <c r="AU1067" s="227" t="s">
        <v>151</v>
      </c>
      <c r="AY1067" s="17" t="s">
        <v>143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17" t="s">
        <v>151</v>
      </c>
      <c r="BK1067" s="228">
        <f>ROUND(I1067*H1067,2)</f>
        <v>0</v>
      </c>
      <c r="BL1067" s="17" t="s">
        <v>279</v>
      </c>
      <c r="BM1067" s="227" t="s">
        <v>1380</v>
      </c>
    </row>
    <row r="1068" s="2" customFormat="1" ht="24.15" customHeight="1">
      <c r="A1068" s="38"/>
      <c r="B1068" s="39"/>
      <c r="C1068" s="215" t="s">
        <v>1381</v>
      </c>
      <c r="D1068" s="215" t="s">
        <v>146</v>
      </c>
      <c r="E1068" s="216" t="s">
        <v>1382</v>
      </c>
      <c r="F1068" s="217" t="s">
        <v>1383</v>
      </c>
      <c r="G1068" s="218" t="s">
        <v>166</v>
      </c>
      <c r="H1068" s="219">
        <v>0.040000000000000001</v>
      </c>
      <c r="I1068" s="220"/>
      <c r="J1068" s="221">
        <f>ROUND(I1068*H1068,2)</f>
        <v>0</v>
      </c>
      <c r="K1068" s="222"/>
      <c r="L1068" s="44"/>
      <c r="M1068" s="223" t="s">
        <v>1</v>
      </c>
      <c r="N1068" s="224" t="s">
        <v>39</v>
      </c>
      <c r="O1068" s="91"/>
      <c r="P1068" s="225">
        <f>O1068*H1068</f>
        <v>0</v>
      </c>
      <c r="Q1068" s="225">
        <v>0</v>
      </c>
      <c r="R1068" s="225">
        <f>Q1068*H1068</f>
        <v>0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279</v>
      </c>
      <c r="AT1068" s="227" t="s">
        <v>146</v>
      </c>
      <c r="AU1068" s="227" t="s">
        <v>151</v>
      </c>
      <c r="AY1068" s="17" t="s">
        <v>143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151</v>
      </c>
      <c r="BK1068" s="228">
        <f>ROUND(I1068*H1068,2)</f>
        <v>0</v>
      </c>
      <c r="BL1068" s="17" t="s">
        <v>279</v>
      </c>
      <c r="BM1068" s="227" t="s">
        <v>1384</v>
      </c>
    </row>
    <row r="1069" s="2" customFormat="1" ht="24.15" customHeight="1">
      <c r="A1069" s="38"/>
      <c r="B1069" s="39"/>
      <c r="C1069" s="215" t="s">
        <v>1385</v>
      </c>
      <c r="D1069" s="215" t="s">
        <v>146</v>
      </c>
      <c r="E1069" s="216" t="s">
        <v>1386</v>
      </c>
      <c r="F1069" s="217" t="s">
        <v>1387</v>
      </c>
      <c r="G1069" s="218" t="s">
        <v>166</v>
      </c>
      <c r="H1069" s="219">
        <v>0.040000000000000001</v>
      </c>
      <c r="I1069" s="220"/>
      <c r="J1069" s="221">
        <f>ROUND(I1069*H1069,2)</f>
        <v>0</v>
      </c>
      <c r="K1069" s="222"/>
      <c r="L1069" s="44"/>
      <c r="M1069" s="223" t="s">
        <v>1</v>
      </c>
      <c r="N1069" s="224" t="s">
        <v>39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279</v>
      </c>
      <c r="AT1069" s="227" t="s">
        <v>146</v>
      </c>
      <c r="AU1069" s="227" t="s">
        <v>151</v>
      </c>
      <c r="AY1069" s="17" t="s">
        <v>143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151</v>
      </c>
      <c r="BK1069" s="228">
        <f>ROUND(I1069*H1069,2)</f>
        <v>0</v>
      </c>
      <c r="BL1069" s="17" t="s">
        <v>279</v>
      </c>
      <c r="BM1069" s="227" t="s">
        <v>1388</v>
      </c>
    </row>
    <row r="1070" s="12" customFormat="1" ht="22.8" customHeight="1">
      <c r="A1070" s="12"/>
      <c r="B1070" s="199"/>
      <c r="C1070" s="200"/>
      <c r="D1070" s="201" t="s">
        <v>72</v>
      </c>
      <c r="E1070" s="213" t="s">
        <v>1389</v>
      </c>
      <c r="F1070" s="213" t="s">
        <v>1390</v>
      </c>
      <c r="G1070" s="200"/>
      <c r="H1070" s="200"/>
      <c r="I1070" s="203"/>
      <c r="J1070" s="214">
        <f>BK1070</f>
        <v>0</v>
      </c>
      <c r="K1070" s="200"/>
      <c r="L1070" s="205"/>
      <c r="M1070" s="206"/>
      <c r="N1070" s="207"/>
      <c r="O1070" s="207"/>
      <c r="P1070" s="208">
        <f>SUM(P1071:P1109)</f>
        <v>0</v>
      </c>
      <c r="Q1070" s="207"/>
      <c r="R1070" s="208">
        <f>SUM(R1071:R1109)</f>
        <v>0.011345000000000001</v>
      </c>
      <c r="S1070" s="207"/>
      <c r="T1070" s="209">
        <f>SUM(T1071:T1109)</f>
        <v>0.00029999999999999997</v>
      </c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R1070" s="210" t="s">
        <v>151</v>
      </c>
      <c r="AT1070" s="211" t="s">
        <v>72</v>
      </c>
      <c r="AU1070" s="211" t="s">
        <v>81</v>
      </c>
      <c r="AY1070" s="210" t="s">
        <v>143</v>
      </c>
      <c r="BK1070" s="212">
        <f>SUM(BK1071:BK1109)</f>
        <v>0</v>
      </c>
    </row>
    <row r="1071" s="2" customFormat="1" ht="24.15" customHeight="1">
      <c r="A1071" s="38"/>
      <c r="B1071" s="39"/>
      <c r="C1071" s="215" t="s">
        <v>1391</v>
      </c>
      <c r="D1071" s="215" t="s">
        <v>146</v>
      </c>
      <c r="E1071" s="216" t="s">
        <v>1392</v>
      </c>
      <c r="F1071" s="217" t="s">
        <v>1393</v>
      </c>
      <c r="G1071" s="218" t="s">
        <v>192</v>
      </c>
      <c r="H1071" s="219">
        <v>50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279</v>
      </c>
      <c r="AT1071" s="227" t="s">
        <v>146</v>
      </c>
      <c r="AU1071" s="227" t="s">
        <v>151</v>
      </c>
      <c r="AY1071" s="17" t="s">
        <v>143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151</v>
      </c>
      <c r="BK1071" s="228">
        <f>ROUND(I1071*H1071,2)</f>
        <v>0</v>
      </c>
      <c r="BL1071" s="17" t="s">
        <v>279</v>
      </c>
      <c r="BM1071" s="227" t="s">
        <v>1394</v>
      </c>
    </row>
    <row r="1072" s="14" customFormat="1">
      <c r="A1072" s="14"/>
      <c r="B1072" s="240"/>
      <c r="C1072" s="241"/>
      <c r="D1072" s="231" t="s">
        <v>153</v>
      </c>
      <c r="E1072" s="242" t="s">
        <v>1</v>
      </c>
      <c r="F1072" s="243" t="s">
        <v>456</v>
      </c>
      <c r="G1072" s="241"/>
      <c r="H1072" s="244">
        <v>50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153</v>
      </c>
      <c r="AU1072" s="250" t="s">
        <v>151</v>
      </c>
      <c r="AV1072" s="14" t="s">
        <v>151</v>
      </c>
      <c r="AW1072" s="14" t="s">
        <v>30</v>
      </c>
      <c r="AX1072" s="14" t="s">
        <v>81</v>
      </c>
      <c r="AY1072" s="250" t="s">
        <v>143</v>
      </c>
    </row>
    <row r="1073" s="2" customFormat="1" ht="21.75" customHeight="1">
      <c r="A1073" s="38"/>
      <c r="B1073" s="39"/>
      <c r="C1073" s="262" t="s">
        <v>1395</v>
      </c>
      <c r="D1073" s="262" t="s">
        <v>170</v>
      </c>
      <c r="E1073" s="263" t="s">
        <v>1396</v>
      </c>
      <c r="F1073" s="264" t="s">
        <v>1397</v>
      </c>
      <c r="G1073" s="265" t="s">
        <v>192</v>
      </c>
      <c r="H1073" s="266">
        <v>52.5</v>
      </c>
      <c r="I1073" s="267"/>
      <c r="J1073" s="268">
        <f>ROUND(I1073*H1073,2)</f>
        <v>0</v>
      </c>
      <c r="K1073" s="269"/>
      <c r="L1073" s="270"/>
      <c r="M1073" s="271" t="s">
        <v>1</v>
      </c>
      <c r="N1073" s="272" t="s">
        <v>39</v>
      </c>
      <c r="O1073" s="91"/>
      <c r="P1073" s="225">
        <f>O1073*H1073</f>
        <v>0</v>
      </c>
      <c r="Q1073" s="225">
        <v>6.9999999999999994E-05</v>
      </c>
      <c r="R1073" s="225">
        <f>Q1073*H1073</f>
        <v>0.0036749999999999999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353</v>
      </c>
      <c r="AT1073" s="227" t="s">
        <v>170</v>
      </c>
      <c r="AU1073" s="227" t="s">
        <v>151</v>
      </c>
      <c r="AY1073" s="17" t="s">
        <v>143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151</v>
      </c>
      <c r="BK1073" s="228">
        <f>ROUND(I1073*H1073,2)</f>
        <v>0</v>
      </c>
      <c r="BL1073" s="17" t="s">
        <v>279</v>
      </c>
      <c r="BM1073" s="227" t="s">
        <v>1398</v>
      </c>
    </row>
    <row r="1074" s="14" customFormat="1">
      <c r="A1074" s="14"/>
      <c r="B1074" s="240"/>
      <c r="C1074" s="241"/>
      <c r="D1074" s="231" t="s">
        <v>153</v>
      </c>
      <c r="E1074" s="241"/>
      <c r="F1074" s="243" t="s">
        <v>1399</v>
      </c>
      <c r="G1074" s="241"/>
      <c r="H1074" s="244">
        <v>52.5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0" t="s">
        <v>153</v>
      </c>
      <c r="AU1074" s="250" t="s">
        <v>151</v>
      </c>
      <c r="AV1074" s="14" t="s">
        <v>151</v>
      </c>
      <c r="AW1074" s="14" t="s">
        <v>4</v>
      </c>
      <c r="AX1074" s="14" t="s">
        <v>81</v>
      </c>
      <c r="AY1074" s="250" t="s">
        <v>143</v>
      </c>
    </row>
    <row r="1075" s="2" customFormat="1" ht="24.15" customHeight="1">
      <c r="A1075" s="38"/>
      <c r="B1075" s="39"/>
      <c r="C1075" s="215" t="s">
        <v>1400</v>
      </c>
      <c r="D1075" s="215" t="s">
        <v>146</v>
      </c>
      <c r="E1075" s="216" t="s">
        <v>1401</v>
      </c>
      <c r="F1075" s="217" t="s">
        <v>1402</v>
      </c>
      <c r="G1075" s="218" t="s">
        <v>149</v>
      </c>
      <c r="H1075" s="219">
        <v>10</v>
      </c>
      <c r="I1075" s="220"/>
      <c r="J1075" s="221">
        <f>ROUND(I1075*H1075,2)</f>
        <v>0</v>
      </c>
      <c r="K1075" s="222"/>
      <c r="L1075" s="44"/>
      <c r="M1075" s="223" t="s">
        <v>1</v>
      </c>
      <c r="N1075" s="224" t="s">
        <v>39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279</v>
      </c>
      <c r="AT1075" s="227" t="s">
        <v>146</v>
      </c>
      <c r="AU1075" s="227" t="s">
        <v>151</v>
      </c>
      <c r="AY1075" s="17" t="s">
        <v>143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151</v>
      </c>
      <c r="BK1075" s="228">
        <f>ROUND(I1075*H1075,2)</f>
        <v>0</v>
      </c>
      <c r="BL1075" s="17" t="s">
        <v>279</v>
      </c>
      <c r="BM1075" s="227" t="s">
        <v>1403</v>
      </c>
    </row>
    <row r="1076" s="14" customFormat="1">
      <c r="A1076" s="14"/>
      <c r="B1076" s="240"/>
      <c r="C1076" s="241"/>
      <c r="D1076" s="231" t="s">
        <v>153</v>
      </c>
      <c r="E1076" s="242" t="s">
        <v>1</v>
      </c>
      <c r="F1076" s="243" t="s">
        <v>217</v>
      </c>
      <c r="G1076" s="241"/>
      <c r="H1076" s="244">
        <v>10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153</v>
      </c>
      <c r="AU1076" s="250" t="s">
        <v>151</v>
      </c>
      <c r="AV1076" s="14" t="s">
        <v>151</v>
      </c>
      <c r="AW1076" s="14" t="s">
        <v>30</v>
      </c>
      <c r="AX1076" s="14" t="s">
        <v>81</v>
      </c>
      <c r="AY1076" s="250" t="s">
        <v>143</v>
      </c>
    </row>
    <row r="1077" s="2" customFormat="1" ht="24.15" customHeight="1">
      <c r="A1077" s="38"/>
      <c r="B1077" s="39"/>
      <c r="C1077" s="262" t="s">
        <v>1404</v>
      </c>
      <c r="D1077" s="262" t="s">
        <v>170</v>
      </c>
      <c r="E1077" s="263" t="s">
        <v>1405</v>
      </c>
      <c r="F1077" s="264" t="s">
        <v>1406</v>
      </c>
      <c r="G1077" s="265" t="s">
        <v>149</v>
      </c>
      <c r="H1077" s="266">
        <v>10</v>
      </c>
      <c r="I1077" s="267"/>
      <c r="J1077" s="268">
        <f>ROUND(I1077*H1077,2)</f>
        <v>0</v>
      </c>
      <c r="K1077" s="269"/>
      <c r="L1077" s="270"/>
      <c r="M1077" s="271" t="s">
        <v>1</v>
      </c>
      <c r="N1077" s="272" t="s">
        <v>39</v>
      </c>
      <c r="O1077" s="91"/>
      <c r="P1077" s="225">
        <f>O1077*H1077</f>
        <v>0</v>
      </c>
      <c r="Q1077" s="225">
        <v>4.0000000000000003E-05</v>
      </c>
      <c r="R1077" s="225">
        <f>Q1077*H1077</f>
        <v>0.00040000000000000002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353</v>
      </c>
      <c r="AT1077" s="227" t="s">
        <v>170</v>
      </c>
      <c r="AU1077" s="227" t="s">
        <v>151</v>
      </c>
      <c r="AY1077" s="17" t="s">
        <v>143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151</v>
      </c>
      <c r="BK1077" s="228">
        <f>ROUND(I1077*H1077,2)</f>
        <v>0</v>
      </c>
      <c r="BL1077" s="17" t="s">
        <v>279</v>
      </c>
      <c r="BM1077" s="227" t="s">
        <v>1407</v>
      </c>
    </row>
    <row r="1078" s="2" customFormat="1" ht="24.15" customHeight="1">
      <c r="A1078" s="38"/>
      <c r="B1078" s="39"/>
      <c r="C1078" s="215" t="s">
        <v>1408</v>
      </c>
      <c r="D1078" s="215" t="s">
        <v>146</v>
      </c>
      <c r="E1078" s="216" t="s">
        <v>1401</v>
      </c>
      <c r="F1078" s="217" t="s">
        <v>1402</v>
      </c>
      <c r="G1078" s="218" t="s">
        <v>149</v>
      </c>
      <c r="H1078" s="219">
        <v>1</v>
      </c>
      <c r="I1078" s="220"/>
      <c r="J1078" s="221">
        <f>ROUND(I1078*H1078,2)</f>
        <v>0</v>
      </c>
      <c r="K1078" s="222"/>
      <c r="L1078" s="44"/>
      <c r="M1078" s="223" t="s">
        <v>1</v>
      </c>
      <c r="N1078" s="224" t="s">
        <v>39</v>
      </c>
      <c r="O1078" s="91"/>
      <c r="P1078" s="225">
        <f>O1078*H1078</f>
        <v>0</v>
      </c>
      <c r="Q1078" s="225">
        <v>0</v>
      </c>
      <c r="R1078" s="225">
        <f>Q1078*H1078</f>
        <v>0</v>
      </c>
      <c r="S1078" s="225">
        <v>0</v>
      </c>
      <c r="T1078" s="226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279</v>
      </c>
      <c r="AT1078" s="227" t="s">
        <v>146</v>
      </c>
      <c r="AU1078" s="227" t="s">
        <v>151</v>
      </c>
      <c r="AY1078" s="17" t="s">
        <v>143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151</v>
      </c>
      <c r="BK1078" s="228">
        <f>ROUND(I1078*H1078,2)</f>
        <v>0</v>
      </c>
      <c r="BL1078" s="17" t="s">
        <v>279</v>
      </c>
      <c r="BM1078" s="227" t="s">
        <v>1409</v>
      </c>
    </row>
    <row r="1079" s="2" customFormat="1" ht="24.15" customHeight="1">
      <c r="A1079" s="38"/>
      <c r="B1079" s="39"/>
      <c r="C1079" s="262" t="s">
        <v>1410</v>
      </c>
      <c r="D1079" s="262" t="s">
        <v>170</v>
      </c>
      <c r="E1079" s="263" t="s">
        <v>1411</v>
      </c>
      <c r="F1079" s="264" t="s">
        <v>1412</v>
      </c>
      <c r="G1079" s="265" t="s">
        <v>149</v>
      </c>
      <c r="H1079" s="266">
        <v>1</v>
      </c>
      <c r="I1079" s="267"/>
      <c r="J1079" s="268">
        <f>ROUND(I1079*H1079,2)</f>
        <v>0</v>
      </c>
      <c r="K1079" s="269"/>
      <c r="L1079" s="270"/>
      <c r="M1079" s="271" t="s">
        <v>1</v>
      </c>
      <c r="N1079" s="272" t="s">
        <v>39</v>
      </c>
      <c r="O1079" s="91"/>
      <c r="P1079" s="225">
        <f>O1079*H1079</f>
        <v>0</v>
      </c>
      <c r="Q1079" s="225">
        <v>0.0010100000000000001</v>
      </c>
      <c r="R1079" s="225">
        <f>Q1079*H1079</f>
        <v>0.0010100000000000001</v>
      </c>
      <c r="S1079" s="225">
        <v>0</v>
      </c>
      <c r="T1079" s="226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353</v>
      </c>
      <c r="AT1079" s="227" t="s">
        <v>170</v>
      </c>
      <c r="AU1079" s="227" t="s">
        <v>151</v>
      </c>
      <c r="AY1079" s="17" t="s">
        <v>143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151</v>
      </c>
      <c r="BK1079" s="228">
        <f>ROUND(I1079*H1079,2)</f>
        <v>0</v>
      </c>
      <c r="BL1079" s="17" t="s">
        <v>279</v>
      </c>
      <c r="BM1079" s="227" t="s">
        <v>1413</v>
      </c>
    </row>
    <row r="1080" s="2" customFormat="1" ht="21.75" customHeight="1">
      <c r="A1080" s="38"/>
      <c r="B1080" s="39"/>
      <c r="C1080" s="215" t="s">
        <v>1414</v>
      </c>
      <c r="D1080" s="215" t="s">
        <v>146</v>
      </c>
      <c r="E1080" s="216" t="s">
        <v>1415</v>
      </c>
      <c r="F1080" s="217" t="s">
        <v>1416</v>
      </c>
      <c r="G1080" s="218" t="s">
        <v>192</v>
      </c>
      <c r="H1080" s="219">
        <v>35</v>
      </c>
      <c r="I1080" s="220"/>
      <c r="J1080" s="221">
        <f>ROUND(I1080*H1080,2)</f>
        <v>0</v>
      </c>
      <c r="K1080" s="222"/>
      <c r="L1080" s="44"/>
      <c r="M1080" s="223" t="s">
        <v>1</v>
      </c>
      <c r="N1080" s="224" t="s">
        <v>39</v>
      </c>
      <c r="O1080" s="91"/>
      <c r="P1080" s="225">
        <f>O1080*H1080</f>
        <v>0</v>
      </c>
      <c r="Q1080" s="225">
        <v>0</v>
      </c>
      <c r="R1080" s="225">
        <f>Q1080*H1080</f>
        <v>0</v>
      </c>
      <c r="S1080" s="225">
        <v>0</v>
      </c>
      <c r="T1080" s="226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7" t="s">
        <v>279</v>
      </c>
      <c r="AT1080" s="227" t="s">
        <v>146</v>
      </c>
      <c r="AU1080" s="227" t="s">
        <v>151</v>
      </c>
      <c r="AY1080" s="17" t="s">
        <v>143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17" t="s">
        <v>151</v>
      </c>
      <c r="BK1080" s="228">
        <f>ROUND(I1080*H1080,2)</f>
        <v>0</v>
      </c>
      <c r="BL1080" s="17" t="s">
        <v>279</v>
      </c>
      <c r="BM1080" s="227" t="s">
        <v>1417</v>
      </c>
    </row>
    <row r="1081" s="14" customFormat="1">
      <c r="A1081" s="14"/>
      <c r="B1081" s="240"/>
      <c r="C1081" s="241"/>
      <c r="D1081" s="231" t="s">
        <v>153</v>
      </c>
      <c r="E1081" s="242" t="s">
        <v>1</v>
      </c>
      <c r="F1081" s="243" t="s">
        <v>374</v>
      </c>
      <c r="G1081" s="241"/>
      <c r="H1081" s="244">
        <v>35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153</v>
      </c>
      <c r="AU1081" s="250" t="s">
        <v>151</v>
      </c>
      <c r="AV1081" s="14" t="s">
        <v>151</v>
      </c>
      <c r="AW1081" s="14" t="s">
        <v>30</v>
      </c>
      <c r="AX1081" s="14" t="s">
        <v>81</v>
      </c>
      <c r="AY1081" s="250" t="s">
        <v>143</v>
      </c>
    </row>
    <row r="1082" s="2" customFormat="1" ht="24.15" customHeight="1">
      <c r="A1082" s="38"/>
      <c r="B1082" s="39"/>
      <c r="C1082" s="262" t="s">
        <v>1418</v>
      </c>
      <c r="D1082" s="262" t="s">
        <v>170</v>
      </c>
      <c r="E1082" s="263" t="s">
        <v>1419</v>
      </c>
      <c r="F1082" s="264" t="s">
        <v>1420</v>
      </c>
      <c r="G1082" s="265" t="s">
        <v>192</v>
      </c>
      <c r="H1082" s="266">
        <v>38.5</v>
      </c>
      <c r="I1082" s="267"/>
      <c r="J1082" s="268">
        <f>ROUND(I1082*H1082,2)</f>
        <v>0</v>
      </c>
      <c r="K1082" s="269"/>
      <c r="L1082" s="270"/>
      <c r="M1082" s="271" t="s">
        <v>1</v>
      </c>
      <c r="N1082" s="272" t="s">
        <v>39</v>
      </c>
      <c r="O1082" s="91"/>
      <c r="P1082" s="225">
        <f>O1082*H1082</f>
        <v>0</v>
      </c>
      <c r="Q1082" s="225">
        <v>4.0000000000000003E-05</v>
      </c>
      <c r="R1082" s="225">
        <f>Q1082*H1082</f>
        <v>0.0015400000000000001</v>
      </c>
      <c r="S1082" s="225">
        <v>0</v>
      </c>
      <c r="T1082" s="226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27" t="s">
        <v>353</v>
      </c>
      <c r="AT1082" s="227" t="s">
        <v>170</v>
      </c>
      <c r="AU1082" s="227" t="s">
        <v>151</v>
      </c>
      <c r="AY1082" s="17" t="s">
        <v>143</v>
      </c>
      <c r="BE1082" s="228">
        <f>IF(N1082="základní",J1082,0)</f>
        <v>0</v>
      </c>
      <c r="BF1082" s="228">
        <f>IF(N1082="snížená",J1082,0)</f>
        <v>0</v>
      </c>
      <c r="BG1082" s="228">
        <f>IF(N1082="zákl. přenesená",J1082,0)</f>
        <v>0</v>
      </c>
      <c r="BH1082" s="228">
        <f>IF(N1082="sníž. přenesená",J1082,0)</f>
        <v>0</v>
      </c>
      <c r="BI1082" s="228">
        <f>IF(N1082="nulová",J1082,0)</f>
        <v>0</v>
      </c>
      <c r="BJ1082" s="17" t="s">
        <v>151</v>
      </c>
      <c r="BK1082" s="228">
        <f>ROUND(I1082*H1082,2)</f>
        <v>0</v>
      </c>
      <c r="BL1082" s="17" t="s">
        <v>279</v>
      </c>
      <c r="BM1082" s="227" t="s">
        <v>1421</v>
      </c>
    </row>
    <row r="1083" s="14" customFormat="1">
      <c r="A1083" s="14"/>
      <c r="B1083" s="240"/>
      <c r="C1083" s="241"/>
      <c r="D1083" s="231" t="s">
        <v>153</v>
      </c>
      <c r="E1083" s="242" t="s">
        <v>1</v>
      </c>
      <c r="F1083" s="243" t="s">
        <v>1422</v>
      </c>
      <c r="G1083" s="241"/>
      <c r="H1083" s="244">
        <v>38.5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153</v>
      </c>
      <c r="AU1083" s="250" t="s">
        <v>151</v>
      </c>
      <c r="AV1083" s="14" t="s">
        <v>151</v>
      </c>
      <c r="AW1083" s="14" t="s">
        <v>30</v>
      </c>
      <c r="AX1083" s="14" t="s">
        <v>81</v>
      </c>
      <c r="AY1083" s="250" t="s">
        <v>143</v>
      </c>
    </row>
    <row r="1084" s="2" customFormat="1" ht="24.15" customHeight="1">
      <c r="A1084" s="38"/>
      <c r="B1084" s="39"/>
      <c r="C1084" s="215" t="s">
        <v>1423</v>
      </c>
      <c r="D1084" s="215" t="s">
        <v>146</v>
      </c>
      <c r="E1084" s="216" t="s">
        <v>1424</v>
      </c>
      <c r="F1084" s="217" t="s">
        <v>1425</v>
      </c>
      <c r="G1084" s="218" t="s">
        <v>192</v>
      </c>
      <c r="H1084" s="219">
        <v>35</v>
      </c>
      <c r="I1084" s="220"/>
      <c r="J1084" s="221">
        <f>ROUND(I1084*H1084,2)</f>
        <v>0</v>
      </c>
      <c r="K1084" s="222"/>
      <c r="L1084" s="44"/>
      <c r="M1084" s="223" t="s">
        <v>1</v>
      </c>
      <c r="N1084" s="224" t="s">
        <v>39</v>
      </c>
      <c r="O1084" s="91"/>
      <c r="P1084" s="225">
        <f>O1084*H1084</f>
        <v>0</v>
      </c>
      <c r="Q1084" s="225">
        <v>0</v>
      </c>
      <c r="R1084" s="225">
        <f>Q1084*H1084</f>
        <v>0</v>
      </c>
      <c r="S1084" s="225">
        <v>0</v>
      </c>
      <c r="T1084" s="226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27" t="s">
        <v>279</v>
      </c>
      <c r="AT1084" s="227" t="s">
        <v>146</v>
      </c>
      <c r="AU1084" s="227" t="s">
        <v>151</v>
      </c>
      <c r="AY1084" s="17" t="s">
        <v>143</v>
      </c>
      <c r="BE1084" s="228">
        <f>IF(N1084="základní",J1084,0)</f>
        <v>0</v>
      </c>
      <c r="BF1084" s="228">
        <f>IF(N1084="snížená",J1084,0)</f>
        <v>0</v>
      </c>
      <c r="BG1084" s="228">
        <f>IF(N1084="zákl. přenesená",J1084,0)</f>
        <v>0</v>
      </c>
      <c r="BH1084" s="228">
        <f>IF(N1084="sníž. přenesená",J1084,0)</f>
        <v>0</v>
      </c>
      <c r="BI1084" s="228">
        <f>IF(N1084="nulová",J1084,0)</f>
        <v>0</v>
      </c>
      <c r="BJ1084" s="17" t="s">
        <v>151</v>
      </c>
      <c r="BK1084" s="228">
        <f>ROUND(I1084*H1084,2)</f>
        <v>0</v>
      </c>
      <c r="BL1084" s="17" t="s">
        <v>279</v>
      </c>
      <c r="BM1084" s="227" t="s">
        <v>1426</v>
      </c>
    </row>
    <row r="1085" s="14" customFormat="1">
      <c r="A1085" s="14"/>
      <c r="B1085" s="240"/>
      <c r="C1085" s="241"/>
      <c r="D1085" s="231" t="s">
        <v>153</v>
      </c>
      <c r="E1085" s="242" t="s">
        <v>1</v>
      </c>
      <c r="F1085" s="243" t="s">
        <v>374</v>
      </c>
      <c r="G1085" s="241"/>
      <c r="H1085" s="244">
        <v>35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153</v>
      </c>
      <c r="AU1085" s="250" t="s">
        <v>151</v>
      </c>
      <c r="AV1085" s="14" t="s">
        <v>151</v>
      </c>
      <c r="AW1085" s="14" t="s">
        <v>30</v>
      </c>
      <c r="AX1085" s="14" t="s">
        <v>81</v>
      </c>
      <c r="AY1085" s="250" t="s">
        <v>143</v>
      </c>
    </row>
    <row r="1086" s="2" customFormat="1" ht="24.15" customHeight="1">
      <c r="A1086" s="38"/>
      <c r="B1086" s="39"/>
      <c r="C1086" s="262" t="s">
        <v>1427</v>
      </c>
      <c r="D1086" s="262" t="s">
        <v>170</v>
      </c>
      <c r="E1086" s="263" t="s">
        <v>1428</v>
      </c>
      <c r="F1086" s="264" t="s">
        <v>1429</v>
      </c>
      <c r="G1086" s="265" t="s">
        <v>192</v>
      </c>
      <c r="H1086" s="266">
        <v>42</v>
      </c>
      <c r="I1086" s="267"/>
      <c r="J1086" s="268">
        <f>ROUND(I1086*H1086,2)</f>
        <v>0</v>
      </c>
      <c r="K1086" s="269"/>
      <c r="L1086" s="270"/>
      <c r="M1086" s="271" t="s">
        <v>1</v>
      </c>
      <c r="N1086" s="272" t="s">
        <v>39</v>
      </c>
      <c r="O1086" s="91"/>
      <c r="P1086" s="225">
        <f>O1086*H1086</f>
        <v>0</v>
      </c>
      <c r="Q1086" s="225">
        <v>6.0000000000000002E-05</v>
      </c>
      <c r="R1086" s="225">
        <f>Q1086*H1086</f>
        <v>0.0025200000000000001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353</v>
      </c>
      <c r="AT1086" s="227" t="s">
        <v>170</v>
      </c>
      <c r="AU1086" s="227" t="s">
        <v>151</v>
      </c>
      <c r="AY1086" s="17" t="s">
        <v>143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151</v>
      </c>
      <c r="BK1086" s="228">
        <f>ROUND(I1086*H1086,2)</f>
        <v>0</v>
      </c>
      <c r="BL1086" s="17" t="s">
        <v>279</v>
      </c>
      <c r="BM1086" s="227" t="s">
        <v>1430</v>
      </c>
    </row>
    <row r="1087" s="14" customFormat="1">
      <c r="A1087" s="14"/>
      <c r="B1087" s="240"/>
      <c r="C1087" s="241"/>
      <c r="D1087" s="231" t="s">
        <v>153</v>
      </c>
      <c r="E1087" s="241"/>
      <c r="F1087" s="243" t="s">
        <v>1431</v>
      </c>
      <c r="G1087" s="241"/>
      <c r="H1087" s="244">
        <v>42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153</v>
      </c>
      <c r="AU1087" s="250" t="s">
        <v>151</v>
      </c>
      <c r="AV1087" s="14" t="s">
        <v>151</v>
      </c>
      <c r="AW1087" s="14" t="s">
        <v>4</v>
      </c>
      <c r="AX1087" s="14" t="s">
        <v>81</v>
      </c>
      <c r="AY1087" s="250" t="s">
        <v>143</v>
      </c>
    </row>
    <row r="1088" s="2" customFormat="1" ht="21.75" customHeight="1">
      <c r="A1088" s="38"/>
      <c r="B1088" s="39"/>
      <c r="C1088" s="215" t="s">
        <v>1432</v>
      </c>
      <c r="D1088" s="215" t="s">
        <v>146</v>
      </c>
      <c r="E1088" s="216" t="s">
        <v>1433</v>
      </c>
      <c r="F1088" s="217" t="s">
        <v>1434</v>
      </c>
      <c r="G1088" s="218" t="s">
        <v>149</v>
      </c>
      <c r="H1088" s="219">
        <v>1</v>
      </c>
      <c r="I1088" s="220"/>
      <c r="J1088" s="221">
        <f>ROUND(I1088*H1088,2)</f>
        <v>0</v>
      </c>
      <c r="K1088" s="222"/>
      <c r="L1088" s="44"/>
      <c r="M1088" s="223" t="s">
        <v>1</v>
      </c>
      <c r="N1088" s="224" t="s">
        <v>39</v>
      </c>
      <c r="O1088" s="91"/>
      <c r="P1088" s="225">
        <f>O1088*H1088</f>
        <v>0</v>
      </c>
      <c r="Q1088" s="225">
        <v>0</v>
      </c>
      <c r="R1088" s="225">
        <f>Q1088*H1088</f>
        <v>0</v>
      </c>
      <c r="S1088" s="225">
        <v>0</v>
      </c>
      <c r="T1088" s="226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279</v>
      </c>
      <c r="AT1088" s="227" t="s">
        <v>146</v>
      </c>
      <c r="AU1088" s="227" t="s">
        <v>151</v>
      </c>
      <c r="AY1088" s="17" t="s">
        <v>143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151</v>
      </c>
      <c r="BK1088" s="228">
        <f>ROUND(I1088*H1088,2)</f>
        <v>0</v>
      </c>
      <c r="BL1088" s="17" t="s">
        <v>279</v>
      </c>
      <c r="BM1088" s="227" t="s">
        <v>1435</v>
      </c>
    </row>
    <row r="1089" s="2" customFormat="1" ht="21.75" customHeight="1">
      <c r="A1089" s="38"/>
      <c r="B1089" s="39"/>
      <c r="C1089" s="215" t="s">
        <v>1436</v>
      </c>
      <c r="D1089" s="215" t="s">
        <v>146</v>
      </c>
      <c r="E1089" s="216" t="s">
        <v>1437</v>
      </c>
      <c r="F1089" s="217" t="s">
        <v>1438</v>
      </c>
      <c r="G1089" s="218" t="s">
        <v>149</v>
      </c>
      <c r="H1089" s="219">
        <v>1</v>
      </c>
      <c r="I1089" s="220"/>
      <c r="J1089" s="221">
        <f>ROUND(I1089*H1089,2)</f>
        <v>0</v>
      </c>
      <c r="K1089" s="222"/>
      <c r="L1089" s="44"/>
      <c r="M1089" s="223" t="s">
        <v>1</v>
      </c>
      <c r="N1089" s="224" t="s">
        <v>39</v>
      </c>
      <c r="O1089" s="91"/>
      <c r="P1089" s="225">
        <f>O1089*H1089</f>
        <v>0</v>
      </c>
      <c r="Q1089" s="225">
        <v>0</v>
      </c>
      <c r="R1089" s="225">
        <f>Q1089*H1089</f>
        <v>0</v>
      </c>
      <c r="S1089" s="225">
        <v>0.00029999999999999997</v>
      </c>
      <c r="T1089" s="226">
        <f>S1089*H1089</f>
        <v>0.00029999999999999997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7" t="s">
        <v>279</v>
      </c>
      <c r="AT1089" s="227" t="s">
        <v>146</v>
      </c>
      <c r="AU1089" s="227" t="s">
        <v>151</v>
      </c>
      <c r="AY1089" s="17" t="s">
        <v>143</v>
      </c>
      <c r="BE1089" s="228">
        <f>IF(N1089="základní",J1089,0)</f>
        <v>0</v>
      </c>
      <c r="BF1089" s="228">
        <f>IF(N1089="snížená",J1089,0)</f>
        <v>0</v>
      </c>
      <c r="BG1089" s="228">
        <f>IF(N1089="zákl. přenesená",J1089,0)</f>
        <v>0</v>
      </c>
      <c r="BH1089" s="228">
        <f>IF(N1089="sníž. přenesená",J1089,0)</f>
        <v>0</v>
      </c>
      <c r="BI1089" s="228">
        <f>IF(N1089="nulová",J1089,0)</f>
        <v>0</v>
      </c>
      <c r="BJ1089" s="17" t="s">
        <v>151</v>
      </c>
      <c r="BK1089" s="228">
        <f>ROUND(I1089*H1089,2)</f>
        <v>0</v>
      </c>
      <c r="BL1089" s="17" t="s">
        <v>279</v>
      </c>
      <c r="BM1089" s="227" t="s">
        <v>1439</v>
      </c>
    </row>
    <row r="1090" s="2" customFormat="1" ht="16.5" customHeight="1">
      <c r="A1090" s="38"/>
      <c r="B1090" s="39"/>
      <c r="C1090" s="262" t="s">
        <v>1440</v>
      </c>
      <c r="D1090" s="262" t="s">
        <v>170</v>
      </c>
      <c r="E1090" s="263" t="s">
        <v>1441</v>
      </c>
      <c r="F1090" s="264" t="s">
        <v>1442</v>
      </c>
      <c r="G1090" s="265" t="s">
        <v>149</v>
      </c>
      <c r="H1090" s="266">
        <v>1</v>
      </c>
      <c r="I1090" s="267"/>
      <c r="J1090" s="268">
        <f>ROUND(I1090*H1090,2)</f>
        <v>0</v>
      </c>
      <c r="K1090" s="269"/>
      <c r="L1090" s="270"/>
      <c r="M1090" s="271" t="s">
        <v>1</v>
      </c>
      <c r="N1090" s="272" t="s">
        <v>39</v>
      </c>
      <c r="O1090" s="91"/>
      <c r="P1090" s="225">
        <f>O1090*H1090</f>
        <v>0</v>
      </c>
      <c r="Q1090" s="225">
        <v>0.00044999999999999999</v>
      </c>
      <c r="R1090" s="225">
        <f>Q1090*H1090</f>
        <v>0.00044999999999999999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353</v>
      </c>
      <c r="AT1090" s="227" t="s">
        <v>170</v>
      </c>
      <c r="AU1090" s="227" t="s">
        <v>151</v>
      </c>
      <c r="AY1090" s="17" t="s">
        <v>143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151</v>
      </c>
      <c r="BK1090" s="228">
        <f>ROUND(I1090*H1090,2)</f>
        <v>0</v>
      </c>
      <c r="BL1090" s="17" t="s">
        <v>279</v>
      </c>
      <c r="BM1090" s="227" t="s">
        <v>1443</v>
      </c>
    </row>
    <row r="1091" s="2" customFormat="1" ht="16.5" customHeight="1">
      <c r="A1091" s="38"/>
      <c r="B1091" s="39"/>
      <c r="C1091" s="215" t="s">
        <v>1444</v>
      </c>
      <c r="D1091" s="215" t="s">
        <v>146</v>
      </c>
      <c r="E1091" s="216" t="s">
        <v>1445</v>
      </c>
      <c r="F1091" s="217" t="s">
        <v>1446</v>
      </c>
      <c r="G1091" s="218" t="s">
        <v>149</v>
      </c>
      <c r="H1091" s="219">
        <v>5</v>
      </c>
      <c r="I1091" s="220"/>
      <c r="J1091" s="221">
        <f>ROUND(I1091*H1091,2)</f>
        <v>0</v>
      </c>
      <c r="K1091" s="222"/>
      <c r="L1091" s="44"/>
      <c r="M1091" s="223" t="s">
        <v>1</v>
      </c>
      <c r="N1091" s="224" t="s">
        <v>39</v>
      </c>
      <c r="O1091" s="91"/>
      <c r="P1091" s="225">
        <f>O1091*H1091</f>
        <v>0</v>
      </c>
      <c r="Q1091" s="225">
        <v>0</v>
      </c>
      <c r="R1091" s="225">
        <f>Q1091*H1091</f>
        <v>0</v>
      </c>
      <c r="S1091" s="225">
        <v>0</v>
      </c>
      <c r="T1091" s="226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27" t="s">
        <v>525</v>
      </c>
      <c r="AT1091" s="227" t="s">
        <v>146</v>
      </c>
      <c r="AU1091" s="227" t="s">
        <v>151</v>
      </c>
      <c r="AY1091" s="17" t="s">
        <v>143</v>
      </c>
      <c r="BE1091" s="228">
        <f>IF(N1091="základní",J1091,0)</f>
        <v>0</v>
      </c>
      <c r="BF1091" s="228">
        <f>IF(N1091="snížená",J1091,0)</f>
        <v>0</v>
      </c>
      <c r="BG1091" s="228">
        <f>IF(N1091="zákl. přenesená",J1091,0)</f>
        <v>0</v>
      </c>
      <c r="BH1091" s="228">
        <f>IF(N1091="sníž. přenesená",J1091,0)</f>
        <v>0</v>
      </c>
      <c r="BI1091" s="228">
        <f>IF(N1091="nulová",J1091,0)</f>
        <v>0</v>
      </c>
      <c r="BJ1091" s="17" t="s">
        <v>151</v>
      </c>
      <c r="BK1091" s="228">
        <f>ROUND(I1091*H1091,2)</f>
        <v>0</v>
      </c>
      <c r="BL1091" s="17" t="s">
        <v>525</v>
      </c>
      <c r="BM1091" s="227" t="s">
        <v>1447</v>
      </c>
    </row>
    <row r="1092" s="14" customFormat="1">
      <c r="A1092" s="14"/>
      <c r="B1092" s="240"/>
      <c r="C1092" s="241"/>
      <c r="D1092" s="231" t="s">
        <v>153</v>
      </c>
      <c r="E1092" s="242" t="s">
        <v>1</v>
      </c>
      <c r="F1092" s="243" t="s">
        <v>176</v>
      </c>
      <c r="G1092" s="241"/>
      <c r="H1092" s="244">
        <v>5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153</v>
      </c>
      <c r="AU1092" s="250" t="s">
        <v>151</v>
      </c>
      <c r="AV1092" s="14" t="s">
        <v>151</v>
      </c>
      <c r="AW1092" s="14" t="s">
        <v>30</v>
      </c>
      <c r="AX1092" s="14" t="s">
        <v>81</v>
      </c>
      <c r="AY1092" s="250" t="s">
        <v>143</v>
      </c>
    </row>
    <row r="1093" s="2" customFormat="1" ht="24.15" customHeight="1">
      <c r="A1093" s="38"/>
      <c r="B1093" s="39"/>
      <c r="C1093" s="262" t="s">
        <v>1448</v>
      </c>
      <c r="D1093" s="262" t="s">
        <v>170</v>
      </c>
      <c r="E1093" s="263" t="s">
        <v>1449</v>
      </c>
      <c r="F1093" s="264" t="s">
        <v>1450</v>
      </c>
      <c r="G1093" s="265" t="s">
        <v>149</v>
      </c>
      <c r="H1093" s="266">
        <v>5</v>
      </c>
      <c r="I1093" s="267"/>
      <c r="J1093" s="268">
        <f>ROUND(I1093*H1093,2)</f>
        <v>0</v>
      </c>
      <c r="K1093" s="269"/>
      <c r="L1093" s="270"/>
      <c r="M1093" s="271" t="s">
        <v>1</v>
      </c>
      <c r="N1093" s="272" t="s">
        <v>39</v>
      </c>
      <c r="O1093" s="91"/>
      <c r="P1093" s="225">
        <f>O1093*H1093</f>
        <v>0</v>
      </c>
      <c r="Q1093" s="225">
        <v>0.00010000000000000001</v>
      </c>
      <c r="R1093" s="225">
        <f>Q1093*H1093</f>
        <v>0.00050000000000000001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818</v>
      </c>
      <c r="AT1093" s="227" t="s">
        <v>170</v>
      </c>
      <c r="AU1093" s="227" t="s">
        <v>151</v>
      </c>
      <c r="AY1093" s="17" t="s">
        <v>143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151</v>
      </c>
      <c r="BK1093" s="228">
        <f>ROUND(I1093*H1093,2)</f>
        <v>0</v>
      </c>
      <c r="BL1093" s="17" t="s">
        <v>818</v>
      </c>
      <c r="BM1093" s="227" t="s">
        <v>1451</v>
      </c>
    </row>
    <row r="1094" s="2" customFormat="1" ht="21.75" customHeight="1">
      <c r="A1094" s="38"/>
      <c r="B1094" s="39"/>
      <c r="C1094" s="262" t="s">
        <v>1452</v>
      </c>
      <c r="D1094" s="262" t="s">
        <v>170</v>
      </c>
      <c r="E1094" s="263" t="s">
        <v>1453</v>
      </c>
      <c r="F1094" s="264" t="s">
        <v>1454</v>
      </c>
      <c r="G1094" s="265" t="s">
        <v>149</v>
      </c>
      <c r="H1094" s="266">
        <v>5</v>
      </c>
      <c r="I1094" s="267"/>
      <c r="J1094" s="268">
        <f>ROUND(I1094*H1094,2)</f>
        <v>0</v>
      </c>
      <c r="K1094" s="269"/>
      <c r="L1094" s="270"/>
      <c r="M1094" s="271" t="s">
        <v>1</v>
      </c>
      <c r="N1094" s="272" t="s">
        <v>39</v>
      </c>
      <c r="O1094" s="91"/>
      <c r="P1094" s="225">
        <f>O1094*H1094</f>
        <v>0</v>
      </c>
      <c r="Q1094" s="225">
        <v>0.00010000000000000001</v>
      </c>
      <c r="R1094" s="225">
        <f>Q1094*H1094</f>
        <v>0.00050000000000000001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818</v>
      </c>
      <c r="AT1094" s="227" t="s">
        <v>170</v>
      </c>
      <c r="AU1094" s="227" t="s">
        <v>151</v>
      </c>
      <c r="AY1094" s="17" t="s">
        <v>143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151</v>
      </c>
      <c r="BK1094" s="228">
        <f>ROUND(I1094*H1094,2)</f>
        <v>0</v>
      </c>
      <c r="BL1094" s="17" t="s">
        <v>818</v>
      </c>
      <c r="BM1094" s="227" t="s">
        <v>1455</v>
      </c>
    </row>
    <row r="1095" s="2" customFormat="1" ht="16.5" customHeight="1">
      <c r="A1095" s="38"/>
      <c r="B1095" s="39"/>
      <c r="C1095" s="215" t="s">
        <v>1456</v>
      </c>
      <c r="D1095" s="215" t="s">
        <v>146</v>
      </c>
      <c r="E1095" s="216" t="s">
        <v>1457</v>
      </c>
      <c r="F1095" s="217" t="s">
        <v>1458</v>
      </c>
      <c r="G1095" s="218" t="s">
        <v>149</v>
      </c>
      <c r="H1095" s="219">
        <v>5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279</v>
      </c>
      <c r="AT1095" s="227" t="s">
        <v>146</v>
      </c>
      <c r="AU1095" s="227" t="s">
        <v>151</v>
      </c>
      <c r="AY1095" s="17" t="s">
        <v>143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151</v>
      </c>
      <c r="BK1095" s="228">
        <f>ROUND(I1095*H1095,2)</f>
        <v>0</v>
      </c>
      <c r="BL1095" s="17" t="s">
        <v>279</v>
      </c>
      <c r="BM1095" s="227" t="s">
        <v>1459</v>
      </c>
    </row>
    <row r="1096" s="13" customFormat="1">
      <c r="A1096" s="13"/>
      <c r="B1096" s="229"/>
      <c r="C1096" s="230"/>
      <c r="D1096" s="231" t="s">
        <v>153</v>
      </c>
      <c r="E1096" s="232" t="s">
        <v>1</v>
      </c>
      <c r="F1096" s="233" t="s">
        <v>1342</v>
      </c>
      <c r="G1096" s="230"/>
      <c r="H1096" s="232" t="s">
        <v>1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9" t="s">
        <v>153</v>
      </c>
      <c r="AU1096" s="239" t="s">
        <v>151</v>
      </c>
      <c r="AV1096" s="13" t="s">
        <v>81</v>
      </c>
      <c r="AW1096" s="13" t="s">
        <v>30</v>
      </c>
      <c r="AX1096" s="13" t="s">
        <v>73</v>
      </c>
      <c r="AY1096" s="239" t="s">
        <v>143</v>
      </c>
    </row>
    <row r="1097" s="14" customFormat="1">
      <c r="A1097" s="14"/>
      <c r="B1097" s="240"/>
      <c r="C1097" s="241"/>
      <c r="D1097" s="231" t="s">
        <v>153</v>
      </c>
      <c r="E1097" s="242" t="s">
        <v>1</v>
      </c>
      <c r="F1097" s="243" t="s">
        <v>151</v>
      </c>
      <c r="G1097" s="241"/>
      <c r="H1097" s="244">
        <v>2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153</v>
      </c>
      <c r="AU1097" s="250" t="s">
        <v>151</v>
      </c>
      <c r="AV1097" s="14" t="s">
        <v>151</v>
      </c>
      <c r="AW1097" s="14" t="s">
        <v>30</v>
      </c>
      <c r="AX1097" s="14" t="s">
        <v>73</v>
      </c>
      <c r="AY1097" s="250" t="s">
        <v>143</v>
      </c>
    </row>
    <row r="1098" s="13" customFormat="1">
      <c r="A1098" s="13"/>
      <c r="B1098" s="229"/>
      <c r="C1098" s="230"/>
      <c r="D1098" s="231" t="s">
        <v>153</v>
      </c>
      <c r="E1098" s="232" t="s">
        <v>1</v>
      </c>
      <c r="F1098" s="233" t="s">
        <v>215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153</v>
      </c>
      <c r="AU1098" s="239" t="s">
        <v>151</v>
      </c>
      <c r="AV1098" s="13" t="s">
        <v>81</v>
      </c>
      <c r="AW1098" s="13" t="s">
        <v>30</v>
      </c>
      <c r="AX1098" s="13" t="s">
        <v>73</v>
      </c>
      <c r="AY1098" s="239" t="s">
        <v>143</v>
      </c>
    </row>
    <row r="1099" s="14" customFormat="1">
      <c r="A1099" s="14"/>
      <c r="B1099" s="240"/>
      <c r="C1099" s="241"/>
      <c r="D1099" s="231" t="s">
        <v>153</v>
      </c>
      <c r="E1099" s="242" t="s">
        <v>1</v>
      </c>
      <c r="F1099" s="243" t="s">
        <v>151</v>
      </c>
      <c r="G1099" s="241"/>
      <c r="H1099" s="244">
        <v>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153</v>
      </c>
      <c r="AU1099" s="250" t="s">
        <v>151</v>
      </c>
      <c r="AV1099" s="14" t="s">
        <v>151</v>
      </c>
      <c r="AW1099" s="14" t="s">
        <v>30</v>
      </c>
      <c r="AX1099" s="14" t="s">
        <v>73</v>
      </c>
      <c r="AY1099" s="250" t="s">
        <v>143</v>
      </c>
    </row>
    <row r="1100" s="13" customFormat="1">
      <c r="A1100" s="13"/>
      <c r="B1100" s="229"/>
      <c r="C1100" s="230"/>
      <c r="D1100" s="231" t="s">
        <v>153</v>
      </c>
      <c r="E1100" s="232" t="s">
        <v>1</v>
      </c>
      <c r="F1100" s="233" t="s">
        <v>207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153</v>
      </c>
      <c r="AU1100" s="239" t="s">
        <v>151</v>
      </c>
      <c r="AV1100" s="13" t="s">
        <v>81</v>
      </c>
      <c r="AW1100" s="13" t="s">
        <v>30</v>
      </c>
      <c r="AX1100" s="13" t="s">
        <v>73</v>
      </c>
      <c r="AY1100" s="239" t="s">
        <v>143</v>
      </c>
    </row>
    <row r="1101" s="14" customFormat="1">
      <c r="A1101" s="14"/>
      <c r="B1101" s="240"/>
      <c r="C1101" s="241"/>
      <c r="D1101" s="231" t="s">
        <v>153</v>
      </c>
      <c r="E1101" s="242" t="s">
        <v>1</v>
      </c>
      <c r="F1101" s="243" t="s">
        <v>81</v>
      </c>
      <c r="G1101" s="241"/>
      <c r="H1101" s="244">
        <v>1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153</v>
      </c>
      <c r="AU1101" s="250" t="s">
        <v>151</v>
      </c>
      <c r="AV1101" s="14" t="s">
        <v>151</v>
      </c>
      <c r="AW1101" s="14" t="s">
        <v>30</v>
      </c>
      <c r="AX1101" s="14" t="s">
        <v>73</v>
      </c>
      <c r="AY1101" s="250" t="s">
        <v>143</v>
      </c>
    </row>
    <row r="1102" s="15" customFormat="1">
      <c r="A1102" s="15"/>
      <c r="B1102" s="251"/>
      <c r="C1102" s="252"/>
      <c r="D1102" s="231" t="s">
        <v>153</v>
      </c>
      <c r="E1102" s="253" t="s">
        <v>1</v>
      </c>
      <c r="F1102" s="254" t="s">
        <v>163</v>
      </c>
      <c r="G1102" s="252"/>
      <c r="H1102" s="255">
        <v>5</v>
      </c>
      <c r="I1102" s="256"/>
      <c r="J1102" s="252"/>
      <c r="K1102" s="252"/>
      <c r="L1102" s="257"/>
      <c r="M1102" s="258"/>
      <c r="N1102" s="259"/>
      <c r="O1102" s="259"/>
      <c r="P1102" s="259"/>
      <c r="Q1102" s="259"/>
      <c r="R1102" s="259"/>
      <c r="S1102" s="259"/>
      <c r="T1102" s="260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1" t="s">
        <v>153</v>
      </c>
      <c r="AU1102" s="261" t="s">
        <v>151</v>
      </c>
      <c r="AV1102" s="15" t="s">
        <v>150</v>
      </c>
      <c r="AW1102" s="15" t="s">
        <v>30</v>
      </c>
      <c r="AX1102" s="15" t="s">
        <v>81</v>
      </c>
      <c r="AY1102" s="261" t="s">
        <v>143</v>
      </c>
    </row>
    <row r="1103" s="2" customFormat="1" ht="24.15" customHeight="1">
      <c r="A1103" s="38"/>
      <c r="B1103" s="39"/>
      <c r="C1103" s="262" t="s">
        <v>1460</v>
      </c>
      <c r="D1103" s="262" t="s">
        <v>170</v>
      </c>
      <c r="E1103" s="263" t="s">
        <v>1461</v>
      </c>
      <c r="F1103" s="264" t="s">
        <v>1462</v>
      </c>
      <c r="G1103" s="265" t="s">
        <v>149</v>
      </c>
      <c r="H1103" s="266">
        <v>5</v>
      </c>
      <c r="I1103" s="267"/>
      <c r="J1103" s="268">
        <f>ROUND(I1103*H1103,2)</f>
        <v>0</v>
      </c>
      <c r="K1103" s="269"/>
      <c r="L1103" s="270"/>
      <c r="M1103" s="271" t="s">
        <v>1</v>
      </c>
      <c r="N1103" s="272" t="s">
        <v>39</v>
      </c>
      <c r="O1103" s="91"/>
      <c r="P1103" s="225">
        <f>O1103*H1103</f>
        <v>0</v>
      </c>
      <c r="Q1103" s="225">
        <v>0.00014999999999999999</v>
      </c>
      <c r="R1103" s="225">
        <f>Q1103*H1103</f>
        <v>0.00074999999999999991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353</v>
      </c>
      <c r="AT1103" s="227" t="s">
        <v>170</v>
      </c>
      <c r="AU1103" s="227" t="s">
        <v>151</v>
      </c>
      <c r="AY1103" s="17" t="s">
        <v>143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151</v>
      </c>
      <c r="BK1103" s="228">
        <f>ROUND(I1103*H1103,2)</f>
        <v>0</v>
      </c>
      <c r="BL1103" s="17" t="s">
        <v>279</v>
      </c>
      <c r="BM1103" s="227" t="s">
        <v>1463</v>
      </c>
    </row>
    <row r="1104" s="14" customFormat="1">
      <c r="A1104" s="14"/>
      <c r="B1104" s="240"/>
      <c r="C1104" s="241"/>
      <c r="D1104" s="231" t="s">
        <v>153</v>
      </c>
      <c r="E1104" s="242" t="s">
        <v>1</v>
      </c>
      <c r="F1104" s="243" t="s">
        <v>176</v>
      </c>
      <c r="G1104" s="241"/>
      <c r="H1104" s="244">
        <v>5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153</v>
      </c>
      <c r="AU1104" s="250" t="s">
        <v>151</v>
      </c>
      <c r="AV1104" s="14" t="s">
        <v>151</v>
      </c>
      <c r="AW1104" s="14" t="s">
        <v>30</v>
      </c>
      <c r="AX1104" s="14" t="s">
        <v>81</v>
      </c>
      <c r="AY1104" s="250" t="s">
        <v>143</v>
      </c>
    </row>
    <row r="1105" s="2" customFormat="1" ht="16.5" customHeight="1">
      <c r="A1105" s="38"/>
      <c r="B1105" s="39"/>
      <c r="C1105" s="262" t="s">
        <v>1464</v>
      </c>
      <c r="D1105" s="262" t="s">
        <v>170</v>
      </c>
      <c r="E1105" s="263" t="s">
        <v>1465</v>
      </c>
      <c r="F1105" s="264" t="s">
        <v>1466</v>
      </c>
      <c r="G1105" s="265" t="s">
        <v>1467</v>
      </c>
      <c r="H1105" s="266">
        <v>4</v>
      </c>
      <c r="I1105" s="267"/>
      <c r="J1105" s="268">
        <f>ROUND(I1105*H1105,2)</f>
        <v>0</v>
      </c>
      <c r="K1105" s="269"/>
      <c r="L1105" s="270"/>
      <c r="M1105" s="271" t="s">
        <v>1</v>
      </c>
      <c r="N1105" s="272" t="s">
        <v>39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353</v>
      </c>
      <c r="AT1105" s="227" t="s">
        <v>170</v>
      </c>
      <c r="AU1105" s="227" t="s">
        <v>151</v>
      </c>
      <c r="AY1105" s="17" t="s">
        <v>143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151</v>
      </c>
      <c r="BK1105" s="228">
        <f>ROUND(I1105*H1105,2)</f>
        <v>0</v>
      </c>
      <c r="BL1105" s="17" t="s">
        <v>279</v>
      </c>
      <c r="BM1105" s="227" t="s">
        <v>1468</v>
      </c>
    </row>
    <row r="1106" s="14" customFormat="1">
      <c r="A1106" s="14"/>
      <c r="B1106" s="240"/>
      <c r="C1106" s="241"/>
      <c r="D1106" s="231" t="s">
        <v>153</v>
      </c>
      <c r="E1106" s="242" t="s">
        <v>1</v>
      </c>
      <c r="F1106" s="243" t="s">
        <v>150</v>
      </c>
      <c r="G1106" s="241"/>
      <c r="H1106" s="244">
        <v>4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0" t="s">
        <v>153</v>
      </c>
      <c r="AU1106" s="250" t="s">
        <v>151</v>
      </c>
      <c r="AV1106" s="14" t="s">
        <v>151</v>
      </c>
      <c r="AW1106" s="14" t="s">
        <v>30</v>
      </c>
      <c r="AX1106" s="14" t="s">
        <v>81</v>
      </c>
      <c r="AY1106" s="250" t="s">
        <v>143</v>
      </c>
    </row>
    <row r="1107" s="2" customFormat="1" ht="24.15" customHeight="1">
      <c r="A1107" s="38"/>
      <c r="B1107" s="39"/>
      <c r="C1107" s="215" t="s">
        <v>1469</v>
      </c>
      <c r="D1107" s="215" t="s">
        <v>146</v>
      </c>
      <c r="E1107" s="216" t="s">
        <v>1470</v>
      </c>
      <c r="F1107" s="217" t="s">
        <v>1471</v>
      </c>
      <c r="G1107" s="218" t="s">
        <v>166</v>
      </c>
      <c r="H1107" s="219">
        <v>0.01</v>
      </c>
      <c r="I1107" s="220"/>
      <c r="J1107" s="221">
        <f>ROUND(I1107*H1107,2)</f>
        <v>0</v>
      </c>
      <c r="K1107" s="222"/>
      <c r="L1107" s="44"/>
      <c r="M1107" s="223" t="s">
        <v>1</v>
      </c>
      <c r="N1107" s="224" t="s">
        <v>39</v>
      </c>
      <c r="O1107" s="91"/>
      <c r="P1107" s="225">
        <f>O1107*H1107</f>
        <v>0</v>
      </c>
      <c r="Q1107" s="225">
        <v>0</v>
      </c>
      <c r="R1107" s="225">
        <f>Q1107*H1107</f>
        <v>0</v>
      </c>
      <c r="S1107" s="225">
        <v>0</v>
      </c>
      <c r="T1107" s="226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7" t="s">
        <v>279</v>
      </c>
      <c r="AT1107" s="227" t="s">
        <v>146</v>
      </c>
      <c r="AU1107" s="227" t="s">
        <v>151</v>
      </c>
      <c r="AY1107" s="17" t="s">
        <v>143</v>
      </c>
      <c r="BE1107" s="228">
        <f>IF(N1107="základní",J1107,0)</f>
        <v>0</v>
      </c>
      <c r="BF1107" s="228">
        <f>IF(N1107="snížená",J1107,0)</f>
        <v>0</v>
      </c>
      <c r="BG1107" s="228">
        <f>IF(N1107="zákl. přenesená",J1107,0)</f>
        <v>0</v>
      </c>
      <c r="BH1107" s="228">
        <f>IF(N1107="sníž. přenesená",J1107,0)</f>
        <v>0</v>
      </c>
      <c r="BI1107" s="228">
        <f>IF(N1107="nulová",J1107,0)</f>
        <v>0</v>
      </c>
      <c r="BJ1107" s="17" t="s">
        <v>151</v>
      </c>
      <c r="BK1107" s="228">
        <f>ROUND(I1107*H1107,2)</f>
        <v>0</v>
      </c>
      <c r="BL1107" s="17" t="s">
        <v>279</v>
      </c>
      <c r="BM1107" s="227" t="s">
        <v>1472</v>
      </c>
    </row>
    <row r="1108" s="2" customFormat="1" ht="24.15" customHeight="1">
      <c r="A1108" s="38"/>
      <c r="B1108" s="39"/>
      <c r="C1108" s="215" t="s">
        <v>1473</v>
      </c>
      <c r="D1108" s="215" t="s">
        <v>146</v>
      </c>
      <c r="E1108" s="216" t="s">
        <v>1474</v>
      </c>
      <c r="F1108" s="217" t="s">
        <v>1475</v>
      </c>
      <c r="G1108" s="218" t="s">
        <v>166</v>
      </c>
      <c r="H1108" s="219">
        <v>0.01</v>
      </c>
      <c r="I1108" s="220"/>
      <c r="J1108" s="221">
        <f>ROUND(I1108*H1108,2)</f>
        <v>0</v>
      </c>
      <c r="K1108" s="222"/>
      <c r="L1108" s="44"/>
      <c r="M1108" s="223" t="s">
        <v>1</v>
      </c>
      <c r="N1108" s="224" t="s">
        <v>39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279</v>
      </c>
      <c r="AT1108" s="227" t="s">
        <v>146</v>
      </c>
      <c r="AU1108" s="227" t="s">
        <v>151</v>
      </c>
      <c r="AY1108" s="17" t="s">
        <v>143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151</v>
      </c>
      <c r="BK1108" s="228">
        <f>ROUND(I1108*H1108,2)</f>
        <v>0</v>
      </c>
      <c r="BL1108" s="17" t="s">
        <v>279</v>
      </c>
      <c r="BM1108" s="227" t="s">
        <v>1476</v>
      </c>
    </row>
    <row r="1109" s="2" customFormat="1" ht="24.15" customHeight="1">
      <c r="A1109" s="38"/>
      <c r="B1109" s="39"/>
      <c r="C1109" s="215" t="s">
        <v>1477</v>
      </c>
      <c r="D1109" s="215" t="s">
        <v>146</v>
      </c>
      <c r="E1109" s="216" t="s">
        <v>1478</v>
      </c>
      <c r="F1109" s="217" t="s">
        <v>1479</v>
      </c>
      <c r="G1109" s="218" t="s">
        <v>166</v>
      </c>
      <c r="H1109" s="219">
        <v>0.01</v>
      </c>
      <c r="I1109" s="220"/>
      <c r="J1109" s="221">
        <f>ROUND(I1109*H1109,2)</f>
        <v>0</v>
      </c>
      <c r="K1109" s="222"/>
      <c r="L1109" s="44"/>
      <c r="M1109" s="223" t="s">
        <v>1</v>
      </c>
      <c r="N1109" s="224" t="s">
        <v>39</v>
      </c>
      <c r="O1109" s="91"/>
      <c r="P1109" s="225">
        <f>O1109*H1109</f>
        <v>0</v>
      </c>
      <c r="Q1109" s="225">
        <v>0</v>
      </c>
      <c r="R1109" s="225">
        <f>Q1109*H1109</f>
        <v>0</v>
      </c>
      <c r="S1109" s="225">
        <v>0</v>
      </c>
      <c r="T1109" s="22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279</v>
      </c>
      <c r="AT1109" s="227" t="s">
        <v>146</v>
      </c>
      <c r="AU1109" s="227" t="s">
        <v>151</v>
      </c>
      <c r="AY1109" s="17" t="s">
        <v>143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151</v>
      </c>
      <c r="BK1109" s="228">
        <f>ROUND(I1109*H1109,2)</f>
        <v>0</v>
      </c>
      <c r="BL1109" s="17" t="s">
        <v>279</v>
      </c>
      <c r="BM1109" s="227" t="s">
        <v>1480</v>
      </c>
    </row>
    <row r="1110" s="12" customFormat="1" ht="22.8" customHeight="1">
      <c r="A1110" s="12"/>
      <c r="B1110" s="199"/>
      <c r="C1110" s="200"/>
      <c r="D1110" s="201" t="s">
        <v>72</v>
      </c>
      <c r="E1110" s="213" t="s">
        <v>1481</v>
      </c>
      <c r="F1110" s="213" t="s">
        <v>1482</v>
      </c>
      <c r="G1110" s="200"/>
      <c r="H1110" s="200"/>
      <c r="I1110" s="203"/>
      <c r="J1110" s="214">
        <f>BK1110</f>
        <v>0</v>
      </c>
      <c r="K1110" s="200"/>
      <c r="L1110" s="205"/>
      <c r="M1110" s="206"/>
      <c r="N1110" s="207"/>
      <c r="O1110" s="207"/>
      <c r="P1110" s="208">
        <f>SUM(P1111:P1125)</f>
        <v>0</v>
      </c>
      <c r="Q1110" s="207"/>
      <c r="R1110" s="208">
        <f>SUM(R1111:R1125)</f>
        <v>0.0060000000000000001</v>
      </c>
      <c r="S1110" s="207"/>
      <c r="T1110" s="209">
        <f>SUM(T1111:T1125)</f>
        <v>0</v>
      </c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R1110" s="210" t="s">
        <v>151</v>
      </c>
      <c r="AT1110" s="211" t="s">
        <v>72</v>
      </c>
      <c r="AU1110" s="211" t="s">
        <v>81</v>
      </c>
      <c r="AY1110" s="210" t="s">
        <v>143</v>
      </c>
      <c r="BK1110" s="212">
        <f>SUM(BK1111:BK1125)</f>
        <v>0</v>
      </c>
    </row>
    <row r="1111" s="2" customFormat="1" ht="24.15" customHeight="1">
      <c r="A1111" s="38"/>
      <c r="B1111" s="39"/>
      <c r="C1111" s="215" t="s">
        <v>1483</v>
      </c>
      <c r="D1111" s="215" t="s">
        <v>146</v>
      </c>
      <c r="E1111" s="216" t="s">
        <v>1484</v>
      </c>
      <c r="F1111" s="217" t="s">
        <v>1485</v>
      </c>
      <c r="G1111" s="218" t="s">
        <v>149</v>
      </c>
      <c r="H1111" s="219">
        <v>2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0.0015</v>
      </c>
      <c r="R1111" s="225">
        <f>Q1111*H1111</f>
        <v>0.0030000000000000001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279</v>
      </c>
      <c r="AT1111" s="227" t="s">
        <v>146</v>
      </c>
      <c r="AU1111" s="227" t="s">
        <v>151</v>
      </c>
      <c r="AY1111" s="17" t="s">
        <v>143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151</v>
      </c>
      <c r="BK1111" s="228">
        <f>ROUND(I1111*H1111,2)</f>
        <v>0</v>
      </c>
      <c r="BL1111" s="17" t="s">
        <v>279</v>
      </c>
      <c r="BM1111" s="227" t="s">
        <v>1486</v>
      </c>
    </row>
    <row r="1112" s="13" customFormat="1">
      <c r="A1112" s="13"/>
      <c r="B1112" s="229"/>
      <c r="C1112" s="230"/>
      <c r="D1112" s="231" t="s">
        <v>153</v>
      </c>
      <c r="E1112" s="232" t="s">
        <v>1</v>
      </c>
      <c r="F1112" s="233" t="s">
        <v>211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153</v>
      </c>
      <c r="AU1112" s="239" t="s">
        <v>151</v>
      </c>
      <c r="AV1112" s="13" t="s">
        <v>81</v>
      </c>
      <c r="AW1112" s="13" t="s">
        <v>30</v>
      </c>
      <c r="AX1112" s="13" t="s">
        <v>73</v>
      </c>
      <c r="AY1112" s="239" t="s">
        <v>143</v>
      </c>
    </row>
    <row r="1113" s="14" customFormat="1">
      <c r="A1113" s="14"/>
      <c r="B1113" s="240"/>
      <c r="C1113" s="241"/>
      <c r="D1113" s="231" t="s">
        <v>153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153</v>
      </c>
      <c r="AU1113" s="250" t="s">
        <v>151</v>
      </c>
      <c r="AV1113" s="14" t="s">
        <v>151</v>
      </c>
      <c r="AW1113" s="14" t="s">
        <v>30</v>
      </c>
      <c r="AX1113" s="14" t="s">
        <v>73</v>
      </c>
      <c r="AY1113" s="250" t="s">
        <v>143</v>
      </c>
    </row>
    <row r="1114" s="13" customFormat="1">
      <c r="A1114" s="13"/>
      <c r="B1114" s="229"/>
      <c r="C1114" s="230"/>
      <c r="D1114" s="231" t="s">
        <v>153</v>
      </c>
      <c r="E1114" s="232" t="s">
        <v>1</v>
      </c>
      <c r="F1114" s="233" t="s">
        <v>213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153</v>
      </c>
      <c r="AU1114" s="239" t="s">
        <v>151</v>
      </c>
      <c r="AV1114" s="13" t="s">
        <v>81</v>
      </c>
      <c r="AW1114" s="13" t="s">
        <v>30</v>
      </c>
      <c r="AX1114" s="13" t="s">
        <v>73</v>
      </c>
      <c r="AY1114" s="239" t="s">
        <v>143</v>
      </c>
    </row>
    <row r="1115" s="14" customFormat="1">
      <c r="A1115" s="14"/>
      <c r="B1115" s="240"/>
      <c r="C1115" s="241"/>
      <c r="D1115" s="231" t="s">
        <v>153</v>
      </c>
      <c r="E1115" s="242" t="s">
        <v>1</v>
      </c>
      <c r="F1115" s="243" t="s">
        <v>81</v>
      </c>
      <c r="G1115" s="241"/>
      <c r="H1115" s="244">
        <v>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153</v>
      </c>
      <c r="AU1115" s="250" t="s">
        <v>151</v>
      </c>
      <c r="AV1115" s="14" t="s">
        <v>151</v>
      </c>
      <c r="AW1115" s="14" t="s">
        <v>30</v>
      </c>
      <c r="AX1115" s="14" t="s">
        <v>73</v>
      </c>
      <c r="AY1115" s="250" t="s">
        <v>143</v>
      </c>
    </row>
    <row r="1116" s="15" customFormat="1">
      <c r="A1116" s="15"/>
      <c r="B1116" s="251"/>
      <c r="C1116" s="252"/>
      <c r="D1116" s="231" t="s">
        <v>153</v>
      </c>
      <c r="E1116" s="253" t="s">
        <v>1</v>
      </c>
      <c r="F1116" s="254" t="s">
        <v>163</v>
      </c>
      <c r="G1116" s="252"/>
      <c r="H1116" s="255">
        <v>2</v>
      </c>
      <c r="I1116" s="256"/>
      <c r="J1116" s="252"/>
      <c r="K1116" s="252"/>
      <c r="L1116" s="257"/>
      <c r="M1116" s="258"/>
      <c r="N1116" s="259"/>
      <c r="O1116" s="259"/>
      <c r="P1116" s="259"/>
      <c r="Q1116" s="259"/>
      <c r="R1116" s="259"/>
      <c r="S1116" s="259"/>
      <c r="T1116" s="260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61" t="s">
        <v>153</v>
      </c>
      <c r="AU1116" s="261" t="s">
        <v>151</v>
      </c>
      <c r="AV1116" s="15" t="s">
        <v>150</v>
      </c>
      <c r="AW1116" s="15" t="s">
        <v>30</v>
      </c>
      <c r="AX1116" s="15" t="s">
        <v>81</v>
      </c>
      <c r="AY1116" s="261" t="s">
        <v>143</v>
      </c>
    </row>
    <row r="1117" s="2" customFormat="1" ht="24.15" customHeight="1">
      <c r="A1117" s="38"/>
      <c r="B1117" s="39"/>
      <c r="C1117" s="262" t="s">
        <v>1487</v>
      </c>
      <c r="D1117" s="262" t="s">
        <v>170</v>
      </c>
      <c r="E1117" s="263" t="s">
        <v>1488</v>
      </c>
      <c r="F1117" s="264" t="s">
        <v>1489</v>
      </c>
      <c r="G1117" s="265" t="s">
        <v>149</v>
      </c>
      <c r="H1117" s="266">
        <v>2</v>
      </c>
      <c r="I1117" s="267"/>
      <c r="J1117" s="268">
        <f>ROUND(I1117*H1117,2)</f>
        <v>0</v>
      </c>
      <c r="K1117" s="269"/>
      <c r="L1117" s="270"/>
      <c r="M1117" s="271" t="s">
        <v>1</v>
      </c>
      <c r="N1117" s="272" t="s">
        <v>39</v>
      </c>
      <c r="O1117" s="91"/>
      <c r="P1117" s="225">
        <f>O1117*H1117</f>
        <v>0</v>
      </c>
      <c r="Q1117" s="225">
        <v>0.0015</v>
      </c>
      <c r="R1117" s="225">
        <f>Q1117*H1117</f>
        <v>0.0030000000000000001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173</v>
      </c>
      <c r="AT1117" s="227" t="s">
        <v>170</v>
      </c>
      <c r="AU1117" s="227" t="s">
        <v>151</v>
      </c>
      <c r="AY1117" s="17" t="s">
        <v>143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151</v>
      </c>
      <c r="BK1117" s="228">
        <f>ROUND(I1117*H1117,2)</f>
        <v>0</v>
      </c>
      <c r="BL1117" s="17" t="s">
        <v>150</v>
      </c>
      <c r="BM1117" s="227" t="s">
        <v>1490</v>
      </c>
    </row>
    <row r="1118" s="13" customFormat="1">
      <c r="A1118" s="13"/>
      <c r="B1118" s="229"/>
      <c r="C1118" s="230"/>
      <c r="D1118" s="231" t="s">
        <v>153</v>
      </c>
      <c r="E1118" s="232" t="s">
        <v>1</v>
      </c>
      <c r="F1118" s="233" t="s">
        <v>211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153</v>
      </c>
      <c r="AU1118" s="239" t="s">
        <v>151</v>
      </c>
      <c r="AV1118" s="13" t="s">
        <v>81</v>
      </c>
      <c r="AW1118" s="13" t="s">
        <v>30</v>
      </c>
      <c r="AX1118" s="13" t="s">
        <v>73</v>
      </c>
      <c r="AY1118" s="239" t="s">
        <v>143</v>
      </c>
    </row>
    <row r="1119" s="14" customFormat="1">
      <c r="A1119" s="14"/>
      <c r="B1119" s="240"/>
      <c r="C1119" s="241"/>
      <c r="D1119" s="231" t="s">
        <v>153</v>
      </c>
      <c r="E1119" s="242" t="s">
        <v>1</v>
      </c>
      <c r="F1119" s="243" t="s">
        <v>81</v>
      </c>
      <c r="G1119" s="241"/>
      <c r="H1119" s="244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153</v>
      </c>
      <c r="AU1119" s="250" t="s">
        <v>151</v>
      </c>
      <c r="AV1119" s="14" t="s">
        <v>151</v>
      </c>
      <c r="AW1119" s="14" t="s">
        <v>30</v>
      </c>
      <c r="AX1119" s="14" t="s">
        <v>73</v>
      </c>
      <c r="AY1119" s="250" t="s">
        <v>143</v>
      </c>
    </row>
    <row r="1120" s="13" customFormat="1">
      <c r="A1120" s="13"/>
      <c r="B1120" s="229"/>
      <c r="C1120" s="230"/>
      <c r="D1120" s="231" t="s">
        <v>153</v>
      </c>
      <c r="E1120" s="232" t="s">
        <v>1</v>
      </c>
      <c r="F1120" s="233" t="s">
        <v>213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153</v>
      </c>
      <c r="AU1120" s="239" t="s">
        <v>151</v>
      </c>
      <c r="AV1120" s="13" t="s">
        <v>81</v>
      </c>
      <c r="AW1120" s="13" t="s">
        <v>30</v>
      </c>
      <c r="AX1120" s="13" t="s">
        <v>73</v>
      </c>
      <c r="AY1120" s="239" t="s">
        <v>143</v>
      </c>
    </row>
    <row r="1121" s="14" customFormat="1">
      <c r="A1121" s="14"/>
      <c r="B1121" s="240"/>
      <c r="C1121" s="241"/>
      <c r="D1121" s="231" t="s">
        <v>153</v>
      </c>
      <c r="E1121" s="242" t="s">
        <v>1</v>
      </c>
      <c r="F1121" s="243" t="s">
        <v>81</v>
      </c>
      <c r="G1121" s="241"/>
      <c r="H1121" s="244">
        <v>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153</v>
      </c>
      <c r="AU1121" s="250" t="s">
        <v>151</v>
      </c>
      <c r="AV1121" s="14" t="s">
        <v>151</v>
      </c>
      <c r="AW1121" s="14" t="s">
        <v>30</v>
      </c>
      <c r="AX1121" s="14" t="s">
        <v>73</v>
      </c>
      <c r="AY1121" s="250" t="s">
        <v>143</v>
      </c>
    </row>
    <row r="1122" s="15" customFormat="1">
      <c r="A1122" s="15"/>
      <c r="B1122" s="251"/>
      <c r="C1122" s="252"/>
      <c r="D1122" s="231" t="s">
        <v>153</v>
      </c>
      <c r="E1122" s="253" t="s">
        <v>1</v>
      </c>
      <c r="F1122" s="254" t="s">
        <v>163</v>
      </c>
      <c r="G1122" s="252"/>
      <c r="H1122" s="255">
        <v>2</v>
      </c>
      <c r="I1122" s="256"/>
      <c r="J1122" s="252"/>
      <c r="K1122" s="252"/>
      <c r="L1122" s="257"/>
      <c r="M1122" s="258"/>
      <c r="N1122" s="259"/>
      <c r="O1122" s="259"/>
      <c r="P1122" s="259"/>
      <c r="Q1122" s="259"/>
      <c r="R1122" s="259"/>
      <c r="S1122" s="259"/>
      <c r="T1122" s="260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61" t="s">
        <v>153</v>
      </c>
      <c r="AU1122" s="261" t="s">
        <v>151</v>
      </c>
      <c r="AV1122" s="15" t="s">
        <v>150</v>
      </c>
      <c r="AW1122" s="15" t="s">
        <v>30</v>
      </c>
      <c r="AX1122" s="15" t="s">
        <v>81</v>
      </c>
      <c r="AY1122" s="261" t="s">
        <v>143</v>
      </c>
    </row>
    <row r="1123" s="2" customFormat="1" ht="24.15" customHeight="1">
      <c r="A1123" s="38"/>
      <c r="B1123" s="39"/>
      <c r="C1123" s="215" t="s">
        <v>1491</v>
      </c>
      <c r="D1123" s="215" t="s">
        <v>146</v>
      </c>
      <c r="E1123" s="216" t="s">
        <v>1492</v>
      </c>
      <c r="F1123" s="217" t="s">
        <v>1493</v>
      </c>
      <c r="G1123" s="218" t="s">
        <v>166</v>
      </c>
      <c r="H1123" s="219">
        <v>0.0030000000000000001</v>
      </c>
      <c r="I1123" s="220"/>
      <c r="J1123" s="221">
        <f>ROUND(I1123*H1123,2)</f>
        <v>0</v>
      </c>
      <c r="K1123" s="222"/>
      <c r="L1123" s="44"/>
      <c r="M1123" s="223" t="s">
        <v>1</v>
      </c>
      <c r="N1123" s="224" t="s">
        <v>39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279</v>
      </c>
      <c r="AT1123" s="227" t="s">
        <v>146</v>
      </c>
      <c r="AU1123" s="227" t="s">
        <v>151</v>
      </c>
      <c r="AY1123" s="17" t="s">
        <v>143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151</v>
      </c>
      <c r="BK1123" s="228">
        <f>ROUND(I1123*H1123,2)</f>
        <v>0</v>
      </c>
      <c r="BL1123" s="17" t="s">
        <v>279</v>
      </c>
      <c r="BM1123" s="227" t="s">
        <v>1494</v>
      </c>
    </row>
    <row r="1124" s="2" customFormat="1" ht="33" customHeight="1">
      <c r="A1124" s="38"/>
      <c r="B1124" s="39"/>
      <c r="C1124" s="215" t="s">
        <v>1495</v>
      </c>
      <c r="D1124" s="215" t="s">
        <v>146</v>
      </c>
      <c r="E1124" s="216" t="s">
        <v>1496</v>
      </c>
      <c r="F1124" s="217" t="s">
        <v>1497</v>
      </c>
      <c r="G1124" s="218" t="s">
        <v>166</v>
      </c>
      <c r="H1124" s="219">
        <v>0.0030000000000000001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</v>
      </c>
      <c r="T1124" s="226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279</v>
      </c>
      <c r="AT1124" s="227" t="s">
        <v>146</v>
      </c>
      <c r="AU1124" s="227" t="s">
        <v>151</v>
      </c>
      <c r="AY1124" s="17" t="s">
        <v>143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151</v>
      </c>
      <c r="BK1124" s="228">
        <f>ROUND(I1124*H1124,2)</f>
        <v>0</v>
      </c>
      <c r="BL1124" s="17" t="s">
        <v>279</v>
      </c>
      <c r="BM1124" s="227" t="s">
        <v>1498</v>
      </c>
    </row>
    <row r="1125" s="2" customFormat="1" ht="24.15" customHeight="1">
      <c r="A1125" s="38"/>
      <c r="B1125" s="39"/>
      <c r="C1125" s="215" t="s">
        <v>1499</v>
      </c>
      <c r="D1125" s="215" t="s">
        <v>146</v>
      </c>
      <c r="E1125" s="216" t="s">
        <v>1500</v>
      </c>
      <c r="F1125" s="217" t="s">
        <v>1501</v>
      </c>
      <c r="G1125" s="218" t="s">
        <v>166</v>
      </c>
      <c r="H1125" s="219">
        <v>0.0030000000000000001</v>
      </c>
      <c r="I1125" s="220"/>
      <c r="J1125" s="221">
        <f>ROUND(I1125*H1125,2)</f>
        <v>0</v>
      </c>
      <c r="K1125" s="222"/>
      <c r="L1125" s="44"/>
      <c r="M1125" s="223" t="s">
        <v>1</v>
      </c>
      <c r="N1125" s="224" t="s">
        <v>39</v>
      </c>
      <c r="O1125" s="91"/>
      <c r="P1125" s="225">
        <f>O1125*H1125</f>
        <v>0</v>
      </c>
      <c r="Q1125" s="225">
        <v>0</v>
      </c>
      <c r="R1125" s="225">
        <f>Q1125*H1125</f>
        <v>0</v>
      </c>
      <c r="S1125" s="225">
        <v>0</v>
      </c>
      <c r="T1125" s="226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27" t="s">
        <v>279</v>
      </c>
      <c r="AT1125" s="227" t="s">
        <v>146</v>
      </c>
      <c r="AU1125" s="227" t="s">
        <v>151</v>
      </c>
      <c r="AY1125" s="17" t="s">
        <v>143</v>
      </c>
      <c r="BE1125" s="228">
        <f>IF(N1125="základní",J1125,0)</f>
        <v>0</v>
      </c>
      <c r="BF1125" s="228">
        <f>IF(N1125="snížená",J1125,0)</f>
        <v>0</v>
      </c>
      <c r="BG1125" s="228">
        <f>IF(N1125="zákl. přenesená",J1125,0)</f>
        <v>0</v>
      </c>
      <c r="BH1125" s="228">
        <f>IF(N1125="sníž. přenesená",J1125,0)</f>
        <v>0</v>
      </c>
      <c r="BI1125" s="228">
        <f>IF(N1125="nulová",J1125,0)</f>
        <v>0</v>
      </c>
      <c r="BJ1125" s="17" t="s">
        <v>151</v>
      </c>
      <c r="BK1125" s="228">
        <f>ROUND(I1125*H1125,2)</f>
        <v>0</v>
      </c>
      <c r="BL1125" s="17" t="s">
        <v>279</v>
      </c>
      <c r="BM1125" s="227" t="s">
        <v>1502</v>
      </c>
    </row>
    <row r="1126" s="12" customFormat="1" ht="22.8" customHeight="1">
      <c r="A1126" s="12"/>
      <c r="B1126" s="199"/>
      <c r="C1126" s="200"/>
      <c r="D1126" s="201" t="s">
        <v>72</v>
      </c>
      <c r="E1126" s="213" t="s">
        <v>1503</v>
      </c>
      <c r="F1126" s="213" t="s">
        <v>1504</v>
      </c>
      <c r="G1126" s="200"/>
      <c r="H1126" s="200"/>
      <c r="I1126" s="203"/>
      <c r="J1126" s="214">
        <f>BK1126</f>
        <v>0</v>
      </c>
      <c r="K1126" s="200"/>
      <c r="L1126" s="205"/>
      <c r="M1126" s="206"/>
      <c r="N1126" s="207"/>
      <c r="O1126" s="207"/>
      <c r="P1126" s="208">
        <f>SUM(P1127:P1152)</f>
        <v>0</v>
      </c>
      <c r="Q1126" s="207"/>
      <c r="R1126" s="208">
        <f>SUM(R1127:R1152)</f>
        <v>1.5807661499999999</v>
      </c>
      <c r="S1126" s="207"/>
      <c r="T1126" s="209">
        <f>SUM(T1127:T1152)</f>
        <v>1.7005379999999997</v>
      </c>
      <c r="U1126" s="12"/>
      <c r="V1126" s="12"/>
      <c r="W1126" s="12"/>
      <c r="X1126" s="12"/>
      <c r="Y1126" s="12"/>
      <c r="Z1126" s="12"/>
      <c r="AA1126" s="12"/>
      <c r="AB1126" s="12"/>
      <c r="AC1126" s="12"/>
      <c r="AD1126" s="12"/>
      <c r="AE1126" s="12"/>
      <c r="AR1126" s="210" t="s">
        <v>151</v>
      </c>
      <c r="AT1126" s="211" t="s">
        <v>72</v>
      </c>
      <c r="AU1126" s="211" t="s">
        <v>81</v>
      </c>
      <c r="AY1126" s="210" t="s">
        <v>143</v>
      </c>
      <c r="BK1126" s="212">
        <f>SUM(BK1127:BK1152)</f>
        <v>0</v>
      </c>
    </row>
    <row r="1127" s="2" customFormat="1" ht="33" customHeight="1">
      <c r="A1127" s="38"/>
      <c r="B1127" s="39"/>
      <c r="C1127" s="215" t="s">
        <v>1505</v>
      </c>
      <c r="D1127" s="215" t="s">
        <v>146</v>
      </c>
      <c r="E1127" s="216" t="s">
        <v>1506</v>
      </c>
      <c r="F1127" s="217" t="s">
        <v>1507</v>
      </c>
      <c r="G1127" s="218" t="s">
        <v>185</v>
      </c>
      <c r="H1127" s="219">
        <v>69.790999999999997</v>
      </c>
      <c r="I1127" s="220"/>
      <c r="J1127" s="221">
        <f>ROUND(I1127*H1127,2)</f>
        <v>0</v>
      </c>
      <c r="K1127" s="222"/>
      <c r="L1127" s="44"/>
      <c r="M1127" s="223" t="s">
        <v>1</v>
      </c>
      <c r="N1127" s="224" t="s">
        <v>39</v>
      </c>
      <c r="O1127" s="91"/>
      <c r="P1127" s="225">
        <f>O1127*H1127</f>
        <v>0</v>
      </c>
      <c r="Q1127" s="225">
        <v>0.02265</v>
      </c>
      <c r="R1127" s="225">
        <f>Q1127*H1127</f>
        <v>1.5807661499999999</v>
      </c>
      <c r="S1127" s="225">
        <v>0</v>
      </c>
      <c r="T1127" s="226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27" t="s">
        <v>279</v>
      </c>
      <c r="AT1127" s="227" t="s">
        <v>146</v>
      </c>
      <c r="AU1127" s="227" t="s">
        <v>151</v>
      </c>
      <c r="AY1127" s="17" t="s">
        <v>143</v>
      </c>
      <c r="BE1127" s="228">
        <f>IF(N1127="základní",J1127,0)</f>
        <v>0</v>
      </c>
      <c r="BF1127" s="228">
        <f>IF(N1127="snížená",J1127,0)</f>
        <v>0</v>
      </c>
      <c r="BG1127" s="228">
        <f>IF(N1127="zákl. přenesená",J1127,0)</f>
        <v>0</v>
      </c>
      <c r="BH1127" s="228">
        <f>IF(N1127="sníž. přenesená",J1127,0)</f>
        <v>0</v>
      </c>
      <c r="BI1127" s="228">
        <f>IF(N1127="nulová",J1127,0)</f>
        <v>0</v>
      </c>
      <c r="BJ1127" s="17" t="s">
        <v>151</v>
      </c>
      <c r="BK1127" s="228">
        <f>ROUND(I1127*H1127,2)</f>
        <v>0</v>
      </c>
      <c r="BL1127" s="17" t="s">
        <v>279</v>
      </c>
      <c r="BM1127" s="227" t="s">
        <v>1508</v>
      </c>
    </row>
    <row r="1128" s="13" customFormat="1">
      <c r="A1128" s="13"/>
      <c r="B1128" s="229"/>
      <c r="C1128" s="230"/>
      <c r="D1128" s="231" t="s">
        <v>153</v>
      </c>
      <c r="E1128" s="232" t="s">
        <v>1</v>
      </c>
      <c r="F1128" s="233" t="s">
        <v>205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153</v>
      </c>
      <c r="AU1128" s="239" t="s">
        <v>151</v>
      </c>
      <c r="AV1128" s="13" t="s">
        <v>81</v>
      </c>
      <c r="AW1128" s="13" t="s">
        <v>30</v>
      </c>
      <c r="AX1128" s="13" t="s">
        <v>73</v>
      </c>
      <c r="AY1128" s="239" t="s">
        <v>143</v>
      </c>
    </row>
    <row r="1129" s="14" customFormat="1">
      <c r="A1129" s="14"/>
      <c r="B1129" s="240"/>
      <c r="C1129" s="241"/>
      <c r="D1129" s="231" t="s">
        <v>153</v>
      </c>
      <c r="E1129" s="242" t="s">
        <v>1</v>
      </c>
      <c r="F1129" s="243" t="s">
        <v>206</v>
      </c>
      <c r="G1129" s="241"/>
      <c r="H1129" s="244">
        <v>17.867000000000001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153</v>
      </c>
      <c r="AU1129" s="250" t="s">
        <v>151</v>
      </c>
      <c r="AV1129" s="14" t="s">
        <v>151</v>
      </c>
      <c r="AW1129" s="14" t="s">
        <v>30</v>
      </c>
      <c r="AX1129" s="14" t="s">
        <v>73</v>
      </c>
      <c r="AY1129" s="250" t="s">
        <v>143</v>
      </c>
    </row>
    <row r="1130" s="13" customFormat="1">
      <c r="A1130" s="13"/>
      <c r="B1130" s="229"/>
      <c r="C1130" s="230"/>
      <c r="D1130" s="231" t="s">
        <v>153</v>
      </c>
      <c r="E1130" s="232" t="s">
        <v>1</v>
      </c>
      <c r="F1130" s="233" t="s">
        <v>215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153</v>
      </c>
      <c r="AU1130" s="239" t="s">
        <v>151</v>
      </c>
      <c r="AV1130" s="13" t="s">
        <v>81</v>
      </c>
      <c r="AW1130" s="13" t="s">
        <v>30</v>
      </c>
      <c r="AX1130" s="13" t="s">
        <v>73</v>
      </c>
      <c r="AY1130" s="239" t="s">
        <v>143</v>
      </c>
    </row>
    <row r="1131" s="14" customFormat="1">
      <c r="A1131" s="14"/>
      <c r="B1131" s="240"/>
      <c r="C1131" s="241"/>
      <c r="D1131" s="231" t="s">
        <v>153</v>
      </c>
      <c r="E1131" s="242" t="s">
        <v>1</v>
      </c>
      <c r="F1131" s="243" t="s">
        <v>216</v>
      </c>
      <c r="G1131" s="241"/>
      <c r="H1131" s="244">
        <v>22.539999999999999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153</v>
      </c>
      <c r="AU1131" s="250" t="s">
        <v>151</v>
      </c>
      <c r="AV1131" s="14" t="s">
        <v>151</v>
      </c>
      <c r="AW1131" s="14" t="s">
        <v>30</v>
      </c>
      <c r="AX1131" s="14" t="s">
        <v>73</v>
      </c>
      <c r="AY1131" s="250" t="s">
        <v>143</v>
      </c>
    </row>
    <row r="1132" s="13" customFormat="1">
      <c r="A1132" s="13"/>
      <c r="B1132" s="229"/>
      <c r="C1132" s="230"/>
      <c r="D1132" s="231" t="s">
        <v>153</v>
      </c>
      <c r="E1132" s="232" t="s">
        <v>1</v>
      </c>
      <c r="F1132" s="233" t="s">
        <v>207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153</v>
      </c>
      <c r="AU1132" s="239" t="s">
        <v>151</v>
      </c>
      <c r="AV1132" s="13" t="s">
        <v>81</v>
      </c>
      <c r="AW1132" s="13" t="s">
        <v>30</v>
      </c>
      <c r="AX1132" s="13" t="s">
        <v>73</v>
      </c>
      <c r="AY1132" s="239" t="s">
        <v>143</v>
      </c>
    </row>
    <row r="1133" s="14" customFormat="1">
      <c r="A1133" s="14"/>
      <c r="B1133" s="240"/>
      <c r="C1133" s="241"/>
      <c r="D1133" s="231" t="s">
        <v>153</v>
      </c>
      <c r="E1133" s="242" t="s">
        <v>1</v>
      </c>
      <c r="F1133" s="243" t="s">
        <v>208</v>
      </c>
      <c r="G1133" s="241"/>
      <c r="H1133" s="244">
        <v>14.810000000000001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153</v>
      </c>
      <c r="AU1133" s="250" t="s">
        <v>151</v>
      </c>
      <c r="AV1133" s="14" t="s">
        <v>151</v>
      </c>
      <c r="AW1133" s="14" t="s">
        <v>30</v>
      </c>
      <c r="AX1133" s="14" t="s">
        <v>73</v>
      </c>
      <c r="AY1133" s="250" t="s">
        <v>143</v>
      </c>
    </row>
    <row r="1134" s="13" customFormat="1">
      <c r="A1134" s="13"/>
      <c r="B1134" s="229"/>
      <c r="C1134" s="230"/>
      <c r="D1134" s="231" t="s">
        <v>153</v>
      </c>
      <c r="E1134" s="232" t="s">
        <v>1</v>
      </c>
      <c r="F1134" s="233" t="s">
        <v>203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153</v>
      </c>
      <c r="AU1134" s="239" t="s">
        <v>151</v>
      </c>
      <c r="AV1134" s="13" t="s">
        <v>81</v>
      </c>
      <c r="AW1134" s="13" t="s">
        <v>30</v>
      </c>
      <c r="AX1134" s="13" t="s">
        <v>73</v>
      </c>
      <c r="AY1134" s="239" t="s">
        <v>143</v>
      </c>
    </row>
    <row r="1135" s="14" customFormat="1">
      <c r="A1135" s="14"/>
      <c r="B1135" s="240"/>
      <c r="C1135" s="241"/>
      <c r="D1135" s="231" t="s">
        <v>153</v>
      </c>
      <c r="E1135" s="242" t="s">
        <v>1</v>
      </c>
      <c r="F1135" s="243" t="s">
        <v>204</v>
      </c>
      <c r="G1135" s="241"/>
      <c r="H1135" s="244">
        <v>14.574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153</v>
      </c>
      <c r="AU1135" s="250" t="s">
        <v>151</v>
      </c>
      <c r="AV1135" s="14" t="s">
        <v>151</v>
      </c>
      <c r="AW1135" s="14" t="s">
        <v>30</v>
      </c>
      <c r="AX1135" s="14" t="s">
        <v>73</v>
      </c>
      <c r="AY1135" s="250" t="s">
        <v>143</v>
      </c>
    </row>
    <row r="1136" s="15" customFormat="1">
      <c r="A1136" s="15"/>
      <c r="B1136" s="251"/>
      <c r="C1136" s="252"/>
      <c r="D1136" s="231" t="s">
        <v>153</v>
      </c>
      <c r="E1136" s="253" t="s">
        <v>1</v>
      </c>
      <c r="F1136" s="254" t="s">
        <v>163</v>
      </c>
      <c r="G1136" s="252"/>
      <c r="H1136" s="255">
        <v>69.790999999999997</v>
      </c>
      <c r="I1136" s="256"/>
      <c r="J1136" s="252"/>
      <c r="K1136" s="252"/>
      <c r="L1136" s="257"/>
      <c r="M1136" s="258"/>
      <c r="N1136" s="259"/>
      <c r="O1136" s="259"/>
      <c r="P1136" s="259"/>
      <c r="Q1136" s="259"/>
      <c r="R1136" s="259"/>
      <c r="S1136" s="259"/>
      <c r="T1136" s="260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61" t="s">
        <v>153</v>
      </c>
      <c r="AU1136" s="261" t="s">
        <v>151</v>
      </c>
      <c r="AV1136" s="15" t="s">
        <v>150</v>
      </c>
      <c r="AW1136" s="15" t="s">
        <v>30</v>
      </c>
      <c r="AX1136" s="15" t="s">
        <v>81</v>
      </c>
      <c r="AY1136" s="261" t="s">
        <v>143</v>
      </c>
    </row>
    <row r="1137" s="2" customFormat="1" ht="21.75" customHeight="1">
      <c r="A1137" s="38"/>
      <c r="B1137" s="39"/>
      <c r="C1137" s="215" t="s">
        <v>1509</v>
      </c>
      <c r="D1137" s="215" t="s">
        <v>146</v>
      </c>
      <c r="E1137" s="216" t="s">
        <v>1510</v>
      </c>
      <c r="F1137" s="217" t="s">
        <v>1511</v>
      </c>
      <c r="G1137" s="218" t="s">
        <v>185</v>
      </c>
      <c r="H1137" s="219">
        <v>69.790999999999997</v>
      </c>
      <c r="I1137" s="220"/>
      <c r="J1137" s="221">
        <f>ROUND(I1137*H1137,2)</f>
        <v>0</v>
      </c>
      <c r="K1137" s="222"/>
      <c r="L1137" s="44"/>
      <c r="M1137" s="223" t="s">
        <v>1</v>
      </c>
      <c r="N1137" s="224" t="s">
        <v>39</v>
      </c>
      <c r="O1137" s="91"/>
      <c r="P1137" s="225">
        <f>O1137*H1137</f>
        <v>0</v>
      </c>
      <c r="Q1137" s="225">
        <v>0</v>
      </c>
      <c r="R1137" s="225">
        <f>Q1137*H1137</f>
        <v>0</v>
      </c>
      <c r="S1137" s="225">
        <v>0.017999999999999999</v>
      </c>
      <c r="T1137" s="226">
        <f>S1137*H1137</f>
        <v>1.2562379999999997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27" t="s">
        <v>279</v>
      </c>
      <c r="AT1137" s="227" t="s">
        <v>146</v>
      </c>
      <c r="AU1137" s="227" t="s">
        <v>151</v>
      </c>
      <c r="AY1137" s="17" t="s">
        <v>143</v>
      </c>
      <c r="BE1137" s="228">
        <f>IF(N1137="základní",J1137,0)</f>
        <v>0</v>
      </c>
      <c r="BF1137" s="228">
        <f>IF(N1137="snížená",J1137,0)</f>
        <v>0</v>
      </c>
      <c r="BG1137" s="228">
        <f>IF(N1137="zákl. přenesená",J1137,0)</f>
        <v>0</v>
      </c>
      <c r="BH1137" s="228">
        <f>IF(N1137="sníž. přenesená",J1137,0)</f>
        <v>0</v>
      </c>
      <c r="BI1137" s="228">
        <f>IF(N1137="nulová",J1137,0)</f>
        <v>0</v>
      </c>
      <c r="BJ1137" s="17" t="s">
        <v>151</v>
      </c>
      <c r="BK1137" s="228">
        <f>ROUND(I1137*H1137,2)</f>
        <v>0</v>
      </c>
      <c r="BL1137" s="17" t="s">
        <v>279</v>
      </c>
      <c r="BM1137" s="227" t="s">
        <v>1512</v>
      </c>
    </row>
    <row r="1138" s="13" customFormat="1">
      <c r="A1138" s="13"/>
      <c r="B1138" s="229"/>
      <c r="C1138" s="230"/>
      <c r="D1138" s="231" t="s">
        <v>153</v>
      </c>
      <c r="E1138" s="232" t="s">
        <v>1</v>
      </c>
      <c r="F1138" s="233" t="s">
        <v>205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153</v>
      </c>
      <c r="AU1138" s="239" t="s">
        <v>151</v>
      </c>
      <c r="AV1138" s="13" t="s">
        <v>81</v>
      </c>
      <c r="AW1138" s="13" t="s">
        <v>30</v>
      </c>
      <c r="AX1138" s="13" t="s">
        <v>73</v>
      </c>
      <c r="AY1138" s="239" t="s">
        <v>143</v>
      </c>
    </row>
    <row r="1139" s="14" customFormat="1">
      <c r="A1139" s="14"/>
      <c r="B1139" s="240"/>
      <c r="C1139" s="241"/>
      <c r="D1139" s="231" t="s">
        <v>153</v>
      </c>
      <c r="E1139" s="242" t="s">
        <v>1</v>
      </c>
      <c r="F1139" s="243" t="s">
        <v>206</v>
      </c>
      <c r="G1139" s="241"/>
      <c r="H1139" s="244">
        <v>17.867000000000001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153</v>
      </c>
      <c r="AU1139" s="250" t="s">
        <v>151</v>
      </c>
      <c r="AV1139" s="14" t="s">
        <v>151</v>
      </c>
      <c r="AW1139" s="14" t="s">
        <v>30</v>
      </c>
      <c r="AX1139" s="14" t="s">
        <v>73</v>
      </c>
      <c r="AY1139" s="250" t="s">
        <v>143</v>
      </c>
    </row>
    <row r="1140" s="13" customFormat="1">
      <c r="A1140" s="13"/>
      <c r="B1140" s="229"/>
      <c r="C1140" s="230"/>
      <c r="D1140" s="231" t="s">
        <v>153</v>
      </c>
      <c r="E1140" s="232" t="s">
        <v>1</v>
      </c>
      <c r="F1140" s="233" t="s">
        <v>215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153</v>
      </c>
      <c r="AU1140" s="239" t="s">
        <v>151</v>
      </c>
      <c r="AV1140" s="13" t="s">
        <v>81</v>
      </c>
      <c r="AW1140" s="13" t="s">
        <v>30</v>
      </c>
      <c r="AX1140" s="13" t="s">
        <v>73</v>
      </c>
      <c r="AY1140" s="239" t="s">
        <v>143</v>
      </c>
    </row>
    <row r="1141" s="14" customFormat="1">
      <c r="A1141" s="14"/>
      <c r="B1141" s="240"/>
      <c r="C1141" s="241"/>
      <c r="D1141" s="231" t="s">
        <v>153</v>
      </c>
      <c r="E1141" s="242" t="s">
        <v>1</v>
      </c>
      <c r="F1141" s="243" t="s">
        <v>216</v>
      </c>
      <c r="G1141" s="241"/>
      <c r="H1141" s="244">
        <v>22.539999999999999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153</v>
      </c>
      <c r="AU1141" s="250" t="s">
        <v>151</v>
      </c>
      <c r="AV1141" s="14" t="s">
        <v>151</v>
      </c>
      <c r="AW1141" s="14" t="s">
        <v>30</v>
      </c>
      <c r="AX1141" s="14" t="s">
        <v>73</v>
      </c>
      <c r="AY1141" s="250" t="s">
        <v>143</v>
      </c>
    </row>
    <row r="1142" s="13" customFormat="1">
      <c r="A1142" s="13"/>
      <c r="B1142" s="229"/>
      <c r="C1142" s="230"/>
      <c r="D1142" s="231" t="s">
        <v>153</v>
      </c>
      <c r="E1142" s="232" t="s">
        <v>1</v>
      </c>
      <c r="F1142" s="233" t="s">
        <v>207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153</v>
      </c>
      <c r="AU1142" s="239" t="s">
        <v>151</v>
      </c>
      <c r="AV1142" s="13" t="s">
        <v>81</v>
      </c>
      <c r="AW1142" s="13" t="s">
        <v>30</v>
      </c>
      <c r="AX1142" s="13" t="s">
        <v>73</v>
      </c>
      <c r="AY1142" s="239" t="s">
        <v>143</v>
      </c>
    </row>
    <row r="1143" s="14" customFormat="1">
      <c r="A1143" s="14"/>
      <c r="B1143" s="240"/>
      <c r="C1143" s="241"/>
      <c r="D1143" s="231" t="s">
        <v>153</v>
      </c>
      <c r="E1143" s="242" t="s">
        <v>1</v>
      </c>
      <c r="F1143" s="243" t="s">
        <v>208</v>
      </c>
      <c r="G1143" s="241"/>
      <c r="H1143" s="244">
        <v>14.810000000000001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153</v>
      </c>
      <c r="AU1143" s="250" t="s">
        <v>151</v>
      </c>
      <c r="AV1143" s="14" t="s">
        <v>151</v>
      </c>
      <c r="AW1143" s="14" t="s">
        <v>30</v>
      </c>
      <c r="AX1143" s="14" t="s">
        <v>73</v>
      </c>
      <c r="AY1143" s="250" t="s">
        <v>143</v>
      </c>
    </row>
    <row r="1144" s="13" customFormat="1">
      <c r="A1144" s="13"/>
      <c r="B1144" s="229"/>
      <c r="C1144" s="230"/>
      <c r="D1144" s="231" t="s">
        <v>153</v>
      </c>
      <c r="E1144" s="232" t="s">
        <v>1</v>
      </c>
      <c r="F1144" s="233" t="s">
        <v>203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153</v>
      </c>
      <c r="AU1144" s="239" t="s">
        <v>151</v>
      </c>
      <c r="AV1144" s="13" t="s">
        <v>81</v>
      </c>
      <c r="AW1144" s="13" t="s">
        <v>30</v>
      </c>
      <c r="AX1144" s="13" t="s">
        <v>73</v>
      </c>
      <c r="AY1144" s="239" t="s">
        <v>143</v>
      </c>
    </row>
    <row r="1145" s="14" customFormat="1">
      <c r="A1145" s="14"/>
      <c r="B1145" s="240"/>
      <c r="C1145" s="241"/>
      <c r="D1145" s="231" t="s">
        <v>153</v>
      </c>
      <c r="E1145" s="242" t="s">
        <v>1</v>
      </c>
      <c r="F1145" s="243" t="s">
        <v>204</v>
      </c>
      <c r="G1145" s="241"/>
      <c r="H1145" s="244">
        <v>14.574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153</v>
      </c>
      <c r="AU1145" s="250" t="s">
        <v>151</v>
      </c>
      <c r="AV1145" s="14" t="s">
        <v>151</v>
      </c>
      <c r="AW1145" s="14" t="s">
        <v>30</v>
      </c>
      <c r="AX1145" s="14" t="s">
        <v>73</v>
      </c>
      <c r="AY1145" s="250" t="s">
        <v>143</v>
      </c>
    </row>
    <row r="1146" s="15" customFormat="1">
      <c r="A1146" s="15"/>
      <c r="B1146" s="251"/>
      <c r="C1146" s="252"/>
      <c r="D1146" s="231" t="s">
        <v>153</v>
      </c>
      <c r="E1146" s="253" t="s">
        <v>1</v>
      </c>
      <c r="F1146" s="254" t="s">
        <v>163</v>
      </c>
      <c r="G1146" s="252"/>
      <c r="H1146" s="255">
        <v>69.790999999999997</v>
      </c>
      <c r="I1146" s="256"/>
      <c r="J1146" s="252"/>
      <c r="K1146" s="252"/>
      <c r="L1146" s="257"/>
      <c r="M1146" s="258"/>
      <c r="N1146" s="259"/>
      <c r="O1146" s="259"/>
      <c r="P1146" s="259"/>
      <c r="Q1146" s="259"/>
      <c r="R1146" s="259"/>
      <c r="S1146" s="259"/>
      <c r="T1146" s="260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61" t="s">
        <v>153</v>
      </c>
      <c r="AU1146" s="261" t="s">
        <v>151</v>
      </c>
      <c r="AV1146" s="15" t="s">
        <v>150</v>
      </c>
      <c r="AW1146" s="15" t="s">
        <v>30</v>
      </c>
      <c r="AX1146" s="15" t="s">
        <v>81</v>
      </c>
      <c r="AY1146" s="261" t="s">
        <v>143</v>
      </c>
    </row>
    <row r="1147" s="2" customFormat="1" ht="24.15" customHeight="1">
      <c r="A1147" s="38"/>
      <c r="B1147" s="39"/>
      <c r="C1147" s="215" t="s">
        <v>1513</v>
      </c>
      <c r="D1147" s="215" t="s">
        <v>146</v>
      </c>
      <c r="E1147" s="216" t="s">
        <v>1514</v>
      </c>
      <c r="F1147" s="217" t="s">
        <v>1515</v>
      </c>
      <c r="G1147" s="218" t="s">
        <v>185</v>
      </c>
      <c r="H1147" s="219">
        <v>14.810000000000001</v>
      </c>
      <c r="I1147" s="220"/>
      <c r="J1147" s="221">
        <f>ROUND(I1147*H1147,2)</f>
        <v>0</v>
      </c>
      <c r="K1147" s="222"/>
      <c r="L1147" s="44"/>
      <c r="M1147" s="223" t="s">
        <v>1</v>
      </c>
      <c r="N1147" s="224" t="s">
        <v>39</v>
      </c>
      <c r="O1147" s="91"/>
      <c r="P1147" s="225">
        <f>O1147*H1147</f>
        <v>0</v>
      </c>
      <c r="Q1147" s="225">
        <v>0</v>
      </c>
      <c r="R1147" s="225">
        <f>Q1147*H1147</f>
        <v>0</v>
      </c>
      <c r="S1147" s="225">
        <v>0.029999999999999999</v>
      </c>
      <c r="T1147" s="226">
        <f>S1147*H1147</f>
        <v>0.44429999999999997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27" t="s">
        <v>279</v>
      </c>
      <c r="AT1147" s="227" t="s">
        <v>146</v>
      </c>
      <c r="AU1147" s="227" t="s">
        <v>151</v>
      </c>
      <c r="AY1147" s="17" t="s">
        <v>143</v>
      </c>
      <c r="BE1147" s="228">
        <f>IF(N1147="základní",J1147,0)</f>
        <v>0</v>
      </c>
      <c r="BF1147" s="228">
        <f>IF(N1147="snížená",J1147,0)</f>
        <v>0</v>
      </c>
      <c r="BG1147" s="228">
        <f>IF(N1147="zákl. přenesená",J1147,0)</f>
        <v>0</v>
      </c>
      <c r="BH1147" s="228">
        <f>IF(N1147="sníž. přenesená",J1147,0)</f>
        <v>0</v>
      </c>
      <c r="BI1147" s="228">
        <f>IF(N1147="nulová",J1147,0)</f>
        <v>0</v>
      </c>
      <c r="BJ1147" s="17" t="s">
        <v>151</v>
      </c>
      <c r="BK1147" s="228">
        <f>ROUND(I1147*H1147,2)</f>
        <v>0</v>
      </c>
      <c r="BL1147" s="17" t="s">
        <v>279</v>
      </c>
      <c r="BM1147" s="227" t="s">
        <v>1516</v>
      </c>
    </row>
    <row r="1148" s="13" customFormat="1">
      <c r="A1148" s="13"/>
      <c r="B1148" s="229"/>
      <c r="C1148" s="230"/>
      <c r="D1148" s="231" t="s">
        <v>153</v>
      </c>
      <c r="E1148" s="232" t="s">
        <v>1</v>
      </c>
      <c r="F1148" s="233" t="s">
        <v>207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153</v>
      </c>
      <c r="AU1148" s="239" t="s">
        <v>151</v>
      </c>
      <c r="AV1148" s="13" t="s">
        <v>81</v>
      </c>
      <c r="AW1148" s="13" t="s">
        <v>30</v>
      </c>
      <c r="AX1148" s="13" t="s">
        <v>73</v>
      </c>
      <c r="AY1148" s="239" t="s">
        <v>143</v>
      </c>
    </row>
    <row r="1149" s="14" customFormat="1">
      <c r="A1149" s="14"/>
      <c r="B1149" s="240"/>
      <c r="C1149" s="241"/>
      <c r="D1149" s="231" t="s">
        <v>153</v>
      </c>
      <c r="E1149" s="242" t="s">
        <v>1</v>
      </c>
      <c r="F1149" s="243" t="s">
        <v>208</v>
      </c>
      <c r="G1149" s="241"/>
      <c r="H1149" s="244">
        <v>14.810000000000001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153</v>
      </c>
      <c r="AU1149" s="250" t="s">
        <v>151</v>
      </c>
      <c r="AV1149" s="14" t="s">
        <v>151</v>
      </c>
      <c r="AW1149" s="14" t="s">
        <v>30</v>
      </c>
      <c r="AX1149" s="14" t="s">
        <v>81</v>
      </c>
      <c r="AY1149" s="250" t="s">
        <v>143</v>
      </c>
    </row>
    <row r="1150" s="2" customFormat="1" ht="24.15" customHeight="1">
      <c r="A1150" s="38"/>
      <c r="B1150" s="39"/>
      <c r="C1150" s="215" t="s">
        <v>1517</v>
      </c>
      <c r="D1150" s="215" t="s">
        <v>146</v>
      </c>
      <c r="E1150" s="216" t="s">
        <v>1518</v>
      </c>
      <c r="F1150" s="217" t="s">
        <v>1519</v>
      </c>
      <c r="G1150" s="218" t="s">
        <v>166</v>
      </c>
      <c r="H1150" s="219">
        <v>1.581</v>
      </c>
      <c r="I1150" s="220"/>
      <c r="J1150" s="221">
        <f>ROUND(I1150*H1150,2)</f>
        <v>0</v>
      </c>
      <c r="K1150" s="222"/>
      <c r="L1150" s="44"/>
      <c r="M1150" s="223" t="s">
        <v>1</v>
      </c>
      <c r="N1150" s="224" t="s">
        <v>39</v>
      </c>
      <c r="O1150" s="91"/>
      <c r="P1150" s="225">
        <f>O1150*H1150</f>
        <v>0</v>
      </c>
      <c r="Q1150" s="225">
        <v>0</v>
      </c>
      <c r="R1150" s="225">
        <f>Q1150*H1150</f>
        <v>0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279</v>
      </c>
      <c r="AT1150" s="227" t="s">
        <v>146</v>
      </c>
      <c r="AU1150" s="227" t="s">
        <v>151</v>
      </c>
      <c r="AY1150" s="17" t="s">
        <v>143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151</v>
      </c>
      <c r="BK1150" s="228">
        <f>ROUND(I1150*H1150,2)</f>
        <v>0</v>
      </c>
      <c r="BL1150" s="17" t="s">
        <v>279</v>
      </c>
      <c r="BM1150" s="227" t="s">
        <v>1520</v>
      </c>
    </row>
    <row r="1151" s="2" customFormat="1" ht="24.15" customHeight="1">
      <c r="A1151" s="38"/>
      <c r="B1151" s="39"/>
      <c r="C1151" s="215" t="s">
        <v>1521</v>
      </c>
      <c r="D1151" s="215" t="s">
        <v>146</v>
      </c>
      <c r="E1151" s="216" t="s">
        <v>1522</v>
      </c>
      <c r="F1151" s="217" t="s">
        <v>1523</v>
      </c>
      <c r="G1151" s="218" t="s">
        <v>166</v>
      </c>
      <c r="H1151" s="219">
        <v>1.581</v>
      </c>
      <c r="I1151" s="220"/>
      <c r="J1151" s="221">
        <f>ROUND(I1151*H1151,2)</f>
        <v>0</v>
      </c>
      <c r="K1151" s="222"/>
      <c r="L1151" s="44"/>
      <c r="M1151" s="223" t="s">
        <v>1</v>
      </c>
      <c r="N1151" s="224" t="s">
        <v>39</v>
      </c>
      <c r="O1151" s="91"/>
      <c r="P1151" s="225">
        <f>O1151*H1151</f>
        <v>0</v>
      </c>
      <c r="Q1151" s="225">
        <v>0</v>
      </c>
      <c r="R1151" s="225">
        <f>Q1151*H1151</f>
        <v>0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279</v>
      </c>
      <c r="AT1151" s="227" t="s">
        <v>146</v>
      </c>
      <c r="AU1151" s="227" t="s">
        <v>151</v>
      </c>
      <c r="AY1151" s="17" t="s">
        <v>143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151</v>
      </c>
      <c r="BK1151" s="228">
        <f>ROUND(I1151*H1151,2)</f>
        <v>0</v>
      </c>
      <c r="BL1151" s="17" t="s">
        <v>279</v>
      </c>
      <c r="BM1151" s="227" t="s">
        <v>1524</v>
      </c>
    </row>
    <row r="1152" s="2" customFormat="1" ht="24.15" customHeight="1">
      <c r="A1152" s="38"/>
      <c r="B1152" s="39"/>
      <c r="C1152" s="215" t="s">
        <v>1525</v>
      </c>
      <c r="D1152" s="215" t="s">
        <v>146</v>
      </c>
      <c r="E1152" s="216" t="s">
        <v>1526</v>
      </c>
      <c r="F1152" s="217" t="s">
        <v>1527</v>
      </c>
      <c r="G1152" s="218" t="s">
        <v>166</v>
      </c>
      <c r="H1152" s="219">
        <v>1.581</v>
      </c>
      <c r="I1152" s="220"/>
      <c r="J1152" s="221">
        <f>ROUND(I1152*H1152,2)</f>
        <v>0</v>
      </c>
      <c r="K1152" s="222"/>
      <c r="L1152" s="44"/>
      <c r="M1152" s="223" t="s">
        <v>1</v>
      </c>
      <c r="N1152" s="224" t="s">
        <v>39</v>
      </c>
      <c r="O1152" s="91"/>
      <c r="P1152" s="225">
        <f>O1152*H1152</f>
        <v>0</v>
      </c>
      <c r="Q1152" s="225">
        <v>0</v>
      </c>
      <c r="R1152" s="225">
        <f>Q1152*H1152</f>
        <v>0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279</v>
      </c>
      <c r="AT1152" s="227" t="s">
        <v>146</v>
      </c>
      <c r="AU1152" s="227" t="s">
        <v>151</v>
      </c>
      <c r="AY1152" s="17" t="s">
        <v>143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151</v>
      </c>
      <c r="BK1152" s="228">
        <f>ROUND(I1152*H1152,2)</f>
        <v>0</v>
      </c>
      <c r="BL1152" s="17" t="s">
        <v>279</v>
      </c>
      <c r="BM1152" s="227" t="s">
        <v>1528</v>
      </c>
    </row>
    <row r="1153" s="12" customFormat="1" ht="22.8" customHeight="1">
      <c r="A1153" s="12"/>
      <c r="B1153" s="199"/>
      <c r="C1153" s="200"/>
      <c r="D1153" s="201" t="s">
        <v>72</v>
      </c>
      <c r="E1153" s="213" t="s">
        <v>1529</v>
      </c>
      <c r="F1153" s="213" t="s">
        <v>1530</v>
      </c>
      <c r="G1153" s="200"/>
      <c r="H1153" s="200"/>
      <c r="I1153" s="203"/>
      <c r="J1153" s="214">
        <f>BK1153</f>
        <v>0</v>
      </c>
      <c r="K1153" s="200"/>
      <c r="L1153" s="205"/>
      <c r="M1153" s="206"/>
      <c r="N1153" s="207"/>
      <c r="O1153" s="207"/>
      <c r="P1153" s="208">
        <f>SUM(P1154:P1168)</f>
        <v>0</v>
      </c>
      <c r="Q1153" s="207"/>
      <c r="R1153" s="208">
        <f>SUM(R1154:R1168)</f>
        <v>0.17484118999999998</v>
      </c>
      <c r="S1153" s="207"/>
      <c r="T1153" s="209">
        <f>SUM(T1154:T1168)</f>
        <v>0</v>
      </c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R1153" s="210" t="s">
        <v>151</v>
      </c>
      <c r="AT1153" s="211" t="s">
        <v>72</v>
      </c>
      <c r="AU1153" s="211" t="s">
        <v>81</v>
      </c>
      <c r="AY1153" s="210" t="s">
        <v>143</v>
      </c>
      <c r="BK1153" s="212">
        <f>SUM(BK1154:BK1168)</f>
        <v>0</v>
      </c>
    </row>
    <row r="1154" s="2" customFormat="1" ht="24.15" customHeight="1">
      <c r="A1154" s="38"/>
      <c r="B1154" s="39"/>
      <c r="C1154" s="215" t="s">
        <v>1531</v>
      </c>
      <c r="D1154" s="215" t="s">
        <v>146</v>
      </c>
      <c r="E1154" s="216" t="s">
        <v>1532</v>
      </c>
      <c r="F1154" s="217" t="s">
        <v>1533</v>
      </c>
      <c r="G1154" s="218" t="s">
        <v>185</v>
      </c>
      <c r="H1154" s="219">
        <v>8.3409999999999993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0.012590000000000001</v>
      </c>
      <c r="R1154" s="225">
        <f>Q1154*H1154</f>
        <v>0.10501318999999999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279</v>
      </c>
      <c r="AT1154" s="227" t="s">
        <v>146</v>
      </c>
      <c r="AU1154" s="227" t="s">
        <v>151</v>
      </c>
      <c r="AY1154" s="17" t="s">
        <v>143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151</v>
      </c>
      <c r="BK1154" s="228">
        <f>ROUND(I1154*H1154,2)</f>
        <v>0</v>
      </c>
      <c r="BL1154" s="17" t="s">
        <v>279</v>
      </c>
      <c r="BM1154" s="227" t="s">
        <v>1534</v>
      </c>
    </row>
    <row r="1155" s="13" customFormat="1">
      <c r="A1155" s="13"/>
      <c r="B1155" s="229"/>
      <c r="C1155" s="230"/>
      <c r="D1155" s="231" t="s">
        <v>153</v>
      </c>
      <c r="E1155" s="232" t="s">
        <v>1</v>
      </c>
      <c r="F1155" s="233" t="s">
        <v>211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153</v>
      </c>
      <c r="AU1155" s="239" t="s">
        <v>151</v>
      </c>
      <c r="AV1155" s="13" t="s">
        <v>81</v>
      </c>
      <c r="AW1155" s="13" t="s">
        <v>30</v>
      </c>
      <c r="AX1155" s="13" t="s">
        <v>73</v>
      </c>
      <c r="AY1155" s="239" t="s">
        <v>143</v>
      </c>
    </row>
    <row r="1156" s="14" customFormat="1">
      <c r="A1156" s="14"/>
      <c r="B1156" s="240"/>
      <c r="C1156" s="241"/>
      <c r="D1156" s="231" t="s">
        <v>153</v>
      </c>
      <c r="E1156" s="242" t="s">
        <v>1</v>
      </c>
      <c r="F1156" s="243" t="s">
        <v>212</v>
      </c>
      <c r="G1156" s="241"/>
      <c r="H1156" s="244">
        <v>7.335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153</v>
      </c>
      <c r="AU1156" s="250" t="s">
        <v>151</v>
      </c>
      <c r="AV1156" s="14" t="s">
        <v>151</v>
      </c>
      <c r="AW1156" s="14" t="s">
        <v>30</v>
      </c>
      <c r="AX1156" s="14" t="s">
        <v>73</v>
      </c>
      <c r="AY1156" s="250" t="s">
        <v>143</v>
      </c>
    </row>
    <row r="1157" s="13" customFormat="1">
      <c r="A1157" s="13"/>
      <c r="B1157" s="229"/>
      <c r="C1157" s="230"/>
      <c r="D1157" s="231" t="s">
        <v>153</v>
      </c>
      <c r="E1157" s="232" t="s">
        <v>1</v>
      </c>
      <c r="F1157" s="233" t="s">
        <v>213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153</v>
      </c>
      <c r="AU1157" s="239" t="s">
        <v>151</v>
      </c>
      <c r="AV1157" s="13" t="s">
        <v>81</v>
      </c>
      <c r="AW1157" s="13" t="s">
        <v>30</v>
      </c>
      <c r="AX1157" s="13" t="s">
        <v>73</v>
      </c>
      <c r="AY1157" s="239" t="s">
        <v>143</v>
      </c>
    </row>
    <row r="1158" s="14" customFormat="1">
      <c r="A1158" s="14"/>
      <c r="B1158" s="240"/>
      <c r="C1158" s="241"/>
      <c r="D1158" s="231" t="s">
        <v>153</v>
      </c>
      <c r="E1158" s="242" t="s">
        <v>1</v>
      </c>
      <c r="F1158" s="243" t="s">
        <v>214</v>
      </c>
      <c r="G1158" s="241"/>
      <c r="H1158" s="244">
        <v>1.006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153</v>
      </c>
      <c r="AU1158" s="250" t="s">
        <v>151</v>
      </c>
      <c r="AV1158" s="14" t="s">
        <v>151</v>
      </c>
      <c r="AW1158" s="14" t="s">
        <v>30</v>
      </c>
      <c r="AX1158" s="14" t="s">
        <v>73</v>
      </c>
      <c r="AY1158" s="250" t="s">
        <v>143</v>
      </c>
    </row>
    <row r="1159" s="15" customFormat="1">
      <c r="A1159" s="15"/>
      <c r="B1159" s="251"/>
      <c r="C1159" s="252"/>
      <c r="D1159" s="231" t="s">
        <v>153</v>
      </c>
      <c r="E1159" s="253" t="s">
        <v>1</v>
      </c>
      <c r="F1159" s="254" t="s">
        <v>163</v>
      </c>
      <c r="G1159" s="252"/>
      <c r="H1159" s="255">
        <v>8.3409999999999993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1" t="s">
        <v>153</v>
      </c>
      <c r="AU1159" s="261" t="s">
        <v>151</v>
      </c>
      <c r="AV1159" s="15" t="s">
        <v>150</v>
      </c>
      <c r="AW1159" s="15" t="s">
        <v>30</v>
      </c>
      <c r="AX1159" s="15" t="s">
        <v>81</v>
      </c>
      <c r="AY1159" s="261" t="s">
        <v>143</v>
      </c>
    </row>
    <row r="1160" s="2" customFormat="1" ht="21.75" customHeight="1">
      <c r="A1160" s="38"/>
      <c r="B1160" s="39"/>
      <c r="C1160" s="215" t="s">
        <v>1535</v>
      </c>
      <c r="D1160" s="215" t="s">
        <v>146</v>
      </c>
      <c r="E1160" s="216" t="s">
        <v>1536</v>
      </c>
      <c r="F1160" s="217" t="s">
        <v>1537</v>
      </c>
      <c r="G1160" s="218" t="s">
        <v>192</v>
      </c>
      <c r="H1160" s="219">
        <v>6.5999999999999996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0.010580000000000001</v>
      </c>
      <c r="R1160" s="225">
        <f>Q1160*H1160</f>
        <v>0.069828000000000001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279</v>
      </c>
      <c r="AT1160" s="227" t="s">
        <v>146</v>
      </c>
      <c r="AU1160" s="227" t="s">
        <v>151</v>
      </c>
      <c r="AY1160" s="17" t="s">
        <v>143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151</v>
      </c>
      <c r="BK1160" s="228">
        <f>ROUND(I1160*H1160,2)</f>
        <v>0</v>
      </c>
      <c r="BL1160" s="17" t="s">
        <v>279</v>
      </c>
      <c r="BM1160" s="227" t="s">
        <v>1538</v>
      </c>
    </row>
    <row r="1161" s="13" customFormat="1">
      <c r="A1161" s="13"/>
      <c r="B1161" s="229"/>
      <c r="C1161" s="230"/>
      <c r="D1161" s="231" t="s">
        <v>153</v>
      </c>
      <c r="E1161" s="232" t="s">
        <v>1</v>
      </c>
      <c r="F1161" s="233" t="s">
        <v>1539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153</v>
      </c>
      <c r="AU1161" s="239" t="s">
        <v>151</v>
      </c>
      <c r="AV1161" s="13" t="s">
        <v>81</v>
      </c>
      <c r="AW1161" s="13" t="s">
        <v>30</v>
      </c>
      <c r="AX1161" s="13" t="s">
        <v>73</v>
      </c>
      <c r="AY1161" s="239" t="s">
        <v>143</v>
      </c>
    </row>
    <row r="1162" s="14" customFormat="1">
      <c r="A1162" s="14"/>
      <c r="B1162" s="240"/>
      <c r="C1162" s="241"/>
      <c r="D1162" s="231" t="s">
        <v>153</v>
      </c>
      <c r="E1162" s="242" t="s">
        <v>1</v>
      </c>
      <c r="F1162" s="243" t="s">
        <v>1540</v>
      </c>
      <c r="G1162" s="241"/>
      <c r="H1162" s="244">
        <v>3.2999999999999998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153</v>
      </c>
      <c r="AU1162" s="250" t="s">
        <v>151</v>
      </c>
      <c r="AV1162" s="14" t="s">
        <v>151</v>
      </c>
      <c r="AW1162" s="14" t="s">
        <v>30</v>
      </c>
      <c r="AX1162" s="14" t="s">
        <v>73</v>
      </c>
      <c r="AY1162" s="250" t="s">
        <v>143</v>
      </c>
    </row>
    <row r="1163" s="13" customFormat="1">
      <c r="A1163" s="13"/>
      <c r="B1163" s="229"/>
      <c r="C1163" s="230"/>
      <c r="D1163" s="231" t="s">
        <v>153</v>
      </c>
      <c r="E1163" s="232" t="s">
        <v>1</v>
      </c>
      <c r="F1163" s="233" t="s">
        <v>1541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153</v>
      </c>
      <c r="AU1163" s="239" t="s">
        <v>151</v>
      </c>
      <c r="AV1163" s="13" t="s">
        <v>81</v>
      </c>
      <c r="AW1163" s="13" t="s">
        <v>30</v>
      </c>
      <c r="AX1163" s="13" t="s">
        <v>73</v>
      </c>
      <c r="AY1163" s="239" t="s">
        <v>143</v>
      </c>
    </row>
    <row r="1164" s="14" customFormat="1">
      <c r="A1164" s="14"/>
      <c r="B1164" s="240"/>
      <c r="C1164" s="241"/>
      <c r="D1164" s="231" t="s">
        <v>153</v>
      </c>
      <c r="E1164" s="242" t="s">
        <v>1</v>
      </c>
      <c r="F1164" s="243" t="s">
        <v>1540</v>
      </c>
      <c r="G1164" s="241"/>
      <c r="H1164" s="244">
        <v>3.2999999999999998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153</v>
      </c>
      <c r="AU1164" s="250" t="s">
        <v>151</v>
      </c>
      <c r="AV1164" s="14" t="s">
        <v>151</v>
      </c>
      <c r="AW1164" s="14" t="s">
        <v>30</v>
      </c>
      <c r="AX1164" s="14" t="s">
        <v>73</v>
      </c>
      <c r="AY1164" s="250" t="s">
        <v>143</v>
      </c>
    </row>
    <row r="1165" s="15" customFormat="1">
      <c r="A1165" s="15"/>
      <c r="B1165" s="251"/>
      <c r="C1165" s="252"/>
      <c r="D1165" s="231" t="s">
        <v>153</v>
      </c>
      <c r="E1165" s="253" t="s">
        <v>1</v>
      </c>
      <c r="F1165" s="254" t="s">
        <v>163</v>
      </c>
      <c r="G1165" s="252"/>
      <c r="H1165" s="255">
        <v>6.5999999999999996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1" t="s">
        <v>153</v>
      </c>
      <c r="AU1165" s="261" t="s">
        <v>151</v>
      </c>
      <c r="AV1165" s="15" t="s">
        <v>150</v>
      </c>
      <c r="AW1165" s="15" t="s">
        <v>30</v>
      </c>
      <c r="AX1165" s="15" t="s">
        <v>81</v>
      </c>
      <c r="AY1165" s="261" t="s">
        <v>143</v>
      </c>
    </row>
    <row r="1166" s="2" customFormat="1" ht="24.15" customHeight="1">
      <c r="A1166" s="38"/>
      <c r="B1166" s="39"/>
      <c r="C1166" s="215" t="s">
        <v>1542</v>
      </c>
      <c r="D1166" s="215" t="s">
        <v>146</v>
      </c>
      <c r="E1166" s="216" t="s">
        <v>1543</v>
      </c>
      <c r="F1166" s="217" t="s">
        <v>1544</v>
      </c>
      <c r="G1166" s="218" t="s">
        <v>166</v>
      </c>
      <c r="H1166" s="219">
        <v>0.17499999999999999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279</v>
      </c>
      <c r="AT1166" s="227" t="s">
        <v>146</v>
      </c>
      <c r="AU1166" s="227" t="s">
        <v>151</v>
      </c>
      <c r="AY1166" s="17" t="s">
        <v>143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151</v>
      </c>
      <c r="BK1166" s="228">
        <f>ROUND(I1166*H1166,2)</f>
        <v>0</v>
      </c>
      <c r="BL1166" s="17" t="s">
        <v>279</v>
      </c>
      <c r="BM1166" s="227" t="s">
        <v>1545</v>
      </c>
    </row>
    <row r="1167" s="2" customFormat="1" ht="24.15" customHeight="1">
      <c r="A1167" s="38"/>
      <c r="B1167" s="39"/>
      <c r="C1167" s="215" t="s">
        <v>1546</v>
      </c>
      <c r="D1167" s="215" t="s">
        <v>146</v>
      </c>
      <c r="E1167" s="216" t="s">
        <v>1547</v>
      </c>
      <c r="F1167" s="217" t="s">
        <v>1548</v>
      </c>
      <c r="G1167" s="218" t="s">
        <v>166</v>
      </c>
      <c r="H1167" s="219">
        <v>0.17499999999999999</v>
      </c>
      <c r="I1167" s="220"/>
      <c r="J1167" s="221">
        <f>ROUND(I1167*H1167,2)</f>
        <v>0</v>
      </c>
      <c r="K1167" s="222"/>
      <c r="L1167" s="44"/>
      <c r="M1167" s="223" t="s">
        <v>1</v>
      </c>
      <c r="N1167" s="224" t="s">
        <v>39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279</v>
      </c>
      <c r="AT1167" s="227" t="s">
        <v>146</v>
      </c>
      <c r="AU1167" s="227" t="s">
        <v>151</v>
      </c>
      <c r="AY1167" s="17" t="s">
        <v>143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151</v>
      </c>
      <c r="BK1167" s="228">
        <f>ROUND(I1167*H1167,2)</f>
        <v>0</v>
      </c>
      <c r="BL1167" s="17" t="s">
        <v>279</v>
      </c>
      <c r="BM1167" s="227" t="s">
        <v>1549</v>
      </c>
    </row>
    <row r="1168" s="2" customFormat="1" ht="24.15" customHeight="1">
      <c r="A1168" s="38"/>
      <c r="B1168" s="39"/>
      <c r="C1168" s="215" t="s">
        <v>1550</v>
      </c>
      <c r="D1168" s="215" t="s">
        <v>146</v>
      </c>
      <c r="E1168" s="216" t="s">
        <v>1551</v>
      </c>
      <c r="F1168" s="217" t="s">
        <v>1552</v>
      </c>
      <c r="G1168" s="218" t="s">
        <v>166</v>
      </c>
      <c r="H1168" s="219">
        <v>0.17499999999999999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279</v>
      </c>
      <c r="AT1168" s="227" t="s">
        <v>146</v>
      </c>
      <c r="AU1168" s="227" t="s">
        <v>151</v>
      </c>
      <c r="AY1168" s="17" t="s">
        <v>143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151</v>
      </c>
      <c r="BK1168" s="228">
        <f>ROUND(I1168*H1168,2)</f>
        <v>0</v>
      </c>
      <c r="BL1168" s="17" t="s">
        <v>279</v>
      </c>
      <c r="BM1168" s="227" t="s">
        <v>1553</v>
      </c>
    </row>
    <row r="1169" s="12" customFormat="1" ht="22.8" customHeight="1">
      <c r="A1169" s="12"/>
      <c r="B1169" s="199"/>
      <c r="C1169" s="200"/>
      <c r="D1169" s="201" t="s">
        <v>72</v>
      </c>
      <c r="E1169" s="213" t="s">
        <v>1554</v>
      </c>
      <c r="F1169" s="213" t="s">
        <v>1555</v>
      </c>
      <c r="G1169" s="200"/>
      <c r="H1169" s="200"/>
      <c r="I1169" s="203"/>
      <c r="J1169" s="214">
        <f>BK1169</f>
        <v>0</v>
      </c>
      <c r="K1169" s="200"/>
      <c r="L1169" s="205"/>
      <c r="M1169" s="206"/>
      <c r="N1169" s="207"/>
      <c r="O1169" s="207"/>
      <c r="P1169" s="208">
        <f>SUM(P1170:P1235)</f>
        <v>0</v>
      </c>
      <c r="Q1169" s="207"/>
      <c r="R1169" s="208">
        <f>SUM(R1170:R1235)</f>
        <v>0.014120000000000001</v>
      </c>
      <c r="S1169" s="207"/>
      <c r="T1169" s="209">
        <f>SUM(T1170:T1235)</f>
        <v>0.040400000000000005</v>
      </c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R1169" s="210" t="s">
        <v>151</v>
      </c>
      <c r="AT1169" s="211" t="s">
        <v>72</v>
      </c>
      <c r="AU1169" s="211" t="s">
        <v>81</v>
      </c>
      <c r="AY1169" s="210" t="s">
        <v>143</v>
      </c>
      <c r="BK1169" s="212">
        <f>SUM(BK1170:BK1235)</f>
        <v>0</v>
      </c>
    </row>
    <row r="1170" s="2" customFormat="1" ht="24.15" customHeight="1">
      <c r="A1170" s="38"/>
      <c r="B1170" s="39"/>
      <c r="C1170" s="215" t="s">
        <v>1556</v>
      </c>
      <c r="D1170" s="215" t="s">
        <v>146</v>
      </c>
      <c r="E1170" s="216" t="s">
        <v>1557</v>
      </c>
      <c r="F1170" s="217" t="s">
        <v>1558</v>
      </c>
      <c r="G1170" s="218" t="s">
        <v>762</v>
      </c>
      <c r="H1170" s="219">
        <v>3</v>
      </c>
      <c r="I1170" s="220"/>
      <c r="J1170" s="221">
        <f>ROUND(I1170*H1170,2)</f>
        <v>0</v>
      </c>
      <c r="K1170" s="222"/>
      <c r="L1170" s="44"/>
      <c r="M1170" s="223" t="s">
        <v>1</v>
      </c>
      <c r="N1170" s="224" t="s">
        <v>39</v>
      </c>
      <c r="O1170" s="91"/>
      <c r="P1170" s="225">
        <f>O1170*H1170</f>
        <v>0</v>
      </c>
      <c r="Q1170" s="225">
        <v>0</v>
      </c>
      <c r="R1170" s="225">
        <f>Q1170*H1170</f>
        <v>0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279</v>
      </c>
      <c r="AT1170" s="227" t="s">
        <v>146</v>
      </c>
      <c r="AU1170" s="227" t="s">
        <v>151</v>
      </c>
      <c r="AY1170" s="17" t="s">
        <v>143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151</v>
      </c>
      <c r="BK1170" s="228">
        <f>ROUND(I1170*H1170,2)</f>
        <v>0</v>
      </c>
      <c r="BL1170" s="17" t="s">
        <v>279</v>
      </c>
      <c r="BM1170" s="227" t="s">
        <v>1559</v>
      </c>
    </row>
    <row r="1171" s="13" customFormat="1">
      <c r="A1171" s="13"/>
      <c r="B1171" s="229"/>
      <c r="C1171" s="230"/>
      <c r="D1171" s="231" t="s">
        <v>153</v>
      </c>
      <c r="E1171" s="232" t="s">
        <v>1</v>
      </c>
      <c r="F1171" s="233" t="s">
        <v>1560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153</v>
      </c>
      <c r="AU1171" s="239" t="s">
        <v>151</v>
      </c>
      <c r="AV1171" s="13" t="s">
        <v>81</v>
      </c>
      <c r="AW1171" s="13" t="s">
        <v>30</v>
      </c>
      <c r="AX1171" s="13" t="s">
        <v>73</v>
      </c>
      <c r="AY1171" s="239" t="s">
        <v>143</v>
      </c>
    </row>
    <row r="1172" s="14" customFormat="1">
      <c r="A1172" s="14"/>
      <c r="B1172" s="240"/>
      <c r="C1172" s="241"/>
      <c r="D1172" s="231" t="s">
        <v>153</v>
      </c>
      <c r="E1172" s="242" t="s">
        <v>1</v>
      </c>
      <c r="F1172" s="243" t="s">
        <v>996</v>
      </c>
      <c r="G1172" s="241"/>
      <c r="H1172" s="244">
        <v>3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153</v>
      </c>
      <c r="AU1172" s="250" t="s">
        <v>151</v>
      </c>
      <c r="AV1172" s="14" t="s">
        <v>151</v>
      </c>
      <c r="AW1172" s="14" t="s">
        <v>30</v>
      </c>
      <c r="AX1172" s="14" t="s">
        <v>73</v>
      </c>
      <c r="AY1172" s="250" t="s">
        <v>143</v>
      </c>
    </row>
    <row r="1173" s="15" customFormat="1">
      <c r="A1173" s="15"/>
      <c r="B1173" s="251"/>
      <c r="C1173" s="252"/>
      <c r="D1173" s="231" t="s">
        <v>153</v>
      </c>
      <c r="E1173" s="253" t="s">
        <v>1</v>
      </c>
      <c r="F1173" s="254" t="s">
        <v>163</v>
      </c>
      <c r="G1173" s="252"/>
      <c r="H1173" s="255">
        <v>3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61" t="s">
        <v>153</v>
      </c>
      <c r="AU1173" s="261" t="s">
        <v>151</v>
      </c>
      <c r="AV1173" s="15" t="s">
        <v>150</v>
      </c>
      <c r="AW1173" s="15" t="s">
        <v>30</v>
      </c>
      <c r="AX1173" s="15" t="s">
        <v>81</v>
      </c>
      <c r="AY1173" s="261" t="s">
        <v>143</v>
      </c>
    </row>
    <row r="1174" s="2" customFormat="1" ht="16.5" customHeight="1">
      <c r="A1174" s="38"/>
      <c r="B1174" s="39"/>
      <c r="C1174" s="215" t="s">
        <v>1561</v>
      </c>
      <c r="D1174" s="215" t="s">
        <v>146</v>
      </c>
      <c r="E1174" s="216" t="s">
        <v>1562</v>
      </c>
      <c r="F1174" s="217" t="s">
        <v>1563</v>
      </c>
      <c r="G1174" s="218" t="s">
        <v>762</v>
      </c>
      <c r="H1174" s="219">
        <v>1</v>
      </c>
      <c r="I1174" s="220"/>
      <c r="J1174" s="221">
        <f>ROUND(I1174*H1174,2)</f>
        <v>0</v>
      </c>
      <c r="K1174" s="222"/>
      <c r="L1174" s="44"/>
      <c r="M1174" s="223" t="s">
        <v>1</v>
      </c>
      <c r="N1174" s="224" t="s">
        <v>39</v>
      </c>
      <c r="O1174" s="91"/>
      <c r="P1174" s="225">
        <f>O1174*H1174</f>
        <v>0</v>
      </c>
      <c r="Q1174" s="225">
        <v>0</v>
      </c>
      <c r="R1174" s="225">
        <f>Q1174*H1174</f>
        <v>0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279</v>
      </c>
      <c r="AT1174" s="227" t="s">
        <v>146</v>
      </c>
      <c r="AU1174" s="227" t="s">
        <v>151</v>
      </c>
      <c r="AY1174" s="17" t="s">
        <v>143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151</v>
      </c>
      <c r="BK1174" s="228">
        <f>ROUND(I1174*H1174,2)</f>
        <v>0</v>
      </c>
      <c r="BL1174" s="17" t="s">
        <v>279</v>
      </c>
      <c r="BM1174" s="227" t="s">
        <v>1564</v>
      </c>
    </row>
    <row r="1175" s="13" customFormat="1">
      <c r="A1175" s="13"/>
      <c r="B1175" s="229"/>
      <c r="C1175" s="230"/>
      <c r="D1175" s="231" t="s">
        <v>153</v>
      </c>
      <c r="E1175" s="232" t="s">
        <v>1</v>
      </c>
      <c r="F1175" s="233" t="s">
        <v>213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153</v>
      </c>
      <c r="AU1175" s="239" t="s">
        <v>151</v>
      </c>
      <c r="AV1175" s="13" t="s">
        <v>81</v>
      </c>
      <c r="AW1175" s="13" t="s">
        <v>30</v>
      </c>
      <c r="AX1175" s="13" t="s">
        <v>73</v>
      </c>
      <c r="AY1175" s="239" t="s">
        <v>143</v>
      </c>
    </row>
    <row r="1176" s="14" customFormat="1">
      <c r="A1176" s="14"/>
      <c r="B1176" s="240"/>
      <c r="C1176" s="241"/>
      <c r="D1176" s="231" t="s">
        <v>153</v>
      </c>
      <c r="E1176" s="242" t="s">
        <v>1</v>
      </c>
      <c r="F1176" s="243" t="s">
        <v>81</v>
      </c>
      <c r="G1176" s="241"/>
      <c r="H1176" s="244">
        <v>1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153</v>
      </c>
      <c r="AU1176" s="250" t="s">
        <v>151</v>
      </c>
      <c r="AV1176" s="14" t="s">
        <v>151</v>
      </c>
      <c r="AW1176" s="14" t="s">
        <v>30</v>
      </c>
      <c r="AX1176" s="14" t="s">
        <v>81</v>
      </c>
      <c r="AY1176" s="250" t="s">
        <v>143</v>
      </c>
    </row>
    <row r="1177" s="2" customFormat="1" ht="37.8" customHeight="1">
      <c r="A1177" s="38"/>
      <c r="B1177" s="39"/>
      <c r="C1177" s="215" t="s">
        <v>1565</v>
      </c>
      <c r="D1177" s="215" t="s">
        <v>146</v>
      </c>
      <c r="E1177" s="216" t="s">
        <v>1566</v>
      </c>
      <c r="F1177" s="217" t="s">
        <v>1567</v>
      </c>
      <c r="G1177" s="218" t="s">
        <v>762</v>
      </c>
      <c r="H1177" s="219">
        <v>1</v>
      </c>
      <c r="I1177" s="220"/>
      <c r="J1177" s="221">
        <f>ROUND(I1177*H1177,2)</f>
        <v>0</v>
      </c>
      <c r="K1177" s="222"/>
      <c r="L1177" s="44"/>
      <c r="M1177" s="223" t="s">
        <v>1</v>
      </c>
      <c r="N1177" s="224" t="s">
        <v>39</v>
      </c>
      <c r="O1177" s="91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279</v>
      </c>
      <c r="AT1177" s="227" t="s">
        <v>146</v>
      </c>
      <c r="AU1177" s="227" t="s">
        <v>151</v>
      </c>
      <c r="AY1177" s="17" t="s">
        <v>143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151</v>
      </c>
      <c r="BK1177" s="228">
        <f>ROUND(I1177*H1177,2)</f>
        <v>0</v>
      </c>
      <c r="BL1177" s="17" t="s">
        <v>279</v>
      </c>
      <c r="BM1177" s="227" t="s">
        <v>1568</v>
      </c>
    </row>
    <row r="1178" s="2" customFormat="1" ht="24.15" customHeight="1">
      <c r="A1178" s="38"/>
      <c r="B1178" s="39"/>
      <c r="C1178" s="215" t="s">
        <v>1569</v>
      </c>
      <c r="D1178" s="215" t="s">
        <v>146</v>
      </c>
      <c r="E1178" s="216" t="s">
        <v>1570</v>
      </c>
      <c r="F1178" s="217" t="s">
        <v>1571</v>
      </c>
      <c r="G1178" s="218" t="s">
        <v>762</v>
      </c>
      <c r="H1178" s="219">
        <v>1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279</v>
      </c>
      <c r="AT1178" s="227" t="s">
        <v>146</v>
      </c>
      <c r="AU1178" s="227" t="s">
        <v>151</v>
      </c>
      <c r="AY1178" s="17" t="s">
        <v>143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151</v>
      </c>
      <c r="BK1178" s="228">
        <f>ROUND(I1178*H1178,2)</f>
        <v>0</v>
      </c>
      <c r="BL1178" s="17" t="s">
        <v>279</v>
      </c>
      <c r="BM1178" s="227" t="s">
        <v>1572</v>
      </c>
    </row>
    <row r="1179" s="14" customFormat="1">
      <c r="A1179" s="14"/>
      <c r="B1179" s="240"/>
      <c r="C1179" s="241"/>
      <c r="D1179" s="231" t="s">
        <v>153</v>
      </c>
      <c r="E1179" s="242" t="s">
        <v>1</v>
      </c>
      <c r="F1179" s="243" t="s">
        <v>81</v>
      </c>
      <c r="G1179" s="241"/>
      <c r="H1179" s="244">
        <v>1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153</v>
      </c>
      <c r="AU1179" s="250" t="s">
        <v>151</v>
      </c>
      <c r="AV1179" s="14" t="s">
        <v>151</v>
      </c>
      <c r="AW1179" s="14" t="s">
        <v>30</v>
      </c>
      <c r="AX1179" s="14" t="s">
        <v>81</v>
      </c>
      <c r="AY1179" s="250" t="s">
        <v>143</v>
      </c>
    </row>
    <row r="1180" s="2" customFormat="1" ht="16.5" customHeight="1">
      <c r="A1180" s="38"/>
      <c r="B1180" s="39"/>
      <c r="C1180" s="215" t="s">
        <v>1573</v>
      </c>
      <c r="D1180" s="215" t="s">
        <v>146</v>
      </c>
      <c r="E1180" s="216" t="s">
        <v>1574</v>
      </c>
      <c r="F1180" s="217" t="s">
        <v>1575</v>
      </c>
      <c r="G1180" s="218" t="s">
        <v>762</v>
      </c>
      <c r="H1180" s="219">
        <v>1</v>
      </c>
      <c r="I1180" s="220"/>
      <c r="J1180" s="221">
        <f>ROUND(I1180*H1180,2)</f>
        <v>0</v>
      </c>
      <c r="K1180" s="222"/>
      <c r="L1180" s="44"/>
      <c r="M1180" s="223" t="s">
        <v>1</v>
      </c>
      <c r="N1180" s="224" t="s">
        <v>39</v>
      </c>
      <c r="O1180" s="91"/>
      <c r="P1180" s="225">
        <f>O1180*H1180</f>
        <v>0</v>
      </c>
      <c r="Q1180" s="225">
        <v>0</v>
      </c>
      <c r="R1180" s="225">
        <f>Q1180*H1180</f>
        <v>0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279</v>
      </c>
      <c r="AT1180" s="227" t="s">
        <v>146</v>
      </c>
      <c r="AU1180" s="227" t="s">
        <v>151</v>
      </c>
      <c r="AY1180" s="17" t="s">
        <v>143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151</v>
      </c>
      <c r="BK1180" s="228">
        <f>ROUND(I1180*H1180,2)</f>
        <v>0</v>
      </c>
      <c r="BL1180" s="17" t="s">
        <v>279</v>
      </c>
      <c r="BM1180" s="227" t="s">
        <v>1576</v>
      </c>
    </row>
    <row r="1181" s="2" customFormat="1" ht="16.5" customHeight="1">
      <c r="A1181" s="38"/>
      <c r="B1181" s="39"/>
      <c r="C1181" s="215" t="s">
        <v>1577</v>
      </c>
      <c r="D1181" s="215" t="s">
        <v>146</v>
      </c>
      <c r="E1181" s="216" t="s">
        <v>1578</v>
      </c>
      <c r="F1181" s="217" t="s">
        <v>1579</v>
      </c>
      <c r="G1181" s="218" t="s">
        <v>149</v>
      </c>
      <c r="H1181" s="219">
        <v>7</v>
      </c>
      <c r="I1181" s="220"/>
      <c r="J1181" s="221">
        <f>ROUND(I1181*H1181,2)</f>
        <v>0</v>
      </c>
      <c r="K1181" s="222"/>
      <c r="L1181" s="44"/>
      <c r="M1181" s="223" t="s">
        <v>1</v>
      </c>
      <c r="N1181" s="224" t="s">
        <v>39</v>
      </c>
      <c r="O1181" s="91"/>
      <c r="P1181" s="225">
        <f>O1181*H1181</f>
        <v>0</v>
      </c>
      <c r="Q1181" s="225">
        <v>0</v>
      </c>
      <c r="R1181" s="225">
        <f>Q1181*H1181</f>
        <v>0</v>
      </c>
      <c r="S1181" s="225">
        <v>0.001</v>
      </c>
      <c r="T1181" s="226">
        <f>S1181*H1181</f>
        <v>0.0070000000000000001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27" t="s">
        <v>279</v>
      </c>
      <c r="AT1181" s="227" t="s">
        <v>146</v>
      </c>
      <c r="AU1181" s="227" t="s">
        <v>151</v>
      </c>
      <c r="AY1181" s="17" t="s">
        <v>143</v>
      </c>
      <c r="BE1181" s="228">
        <f>IF(N1181="základní",J1181,0)</f>
        <v>0</v>
      </c>
      <c r="BF1181" s="228">
        <f>IF(N1181="snížená",J1181,0)</f>
        <v>0</v>
      </c>
      <c r="BG1181" s="228">
        <f>IF(N1181="zákl. přenesená",J1181,0)</f>
        <v>0</v>
      </c>
      <c r="BH1181" s="228">
        <f>IF(N1181="sníž. přenesená",J1181,0)</f>
        <v>0</v>
      </c>
      <c r="BI1181" s="228">
        <f>IF(N1181="nulová",J1181,0)</f>
        <v>0</v>
      </c>
      <c r="BJ1181" s="17" t="s">
        <v>151</v>
      </c>
      <c r="BK1181" s="228">
        <f>ROUND(I1181*H1181,2)</f>
        <v>0</v>
      </c>
      <c r="BL1181" s="17" t="s">
        <v>279</v>
      </c>
      <c r="BM1181" s="227" t="s">
        <v>1580</v>
      </c>
    </row>
    <row r="1182" s="14" customFormat="1">
      <c r="A1182" s="14"/>
      <c r="B1182" s="240"/>
      <c r="C1182" s="241"/>
      <c r="D1182" s="231" t="s">
        <v>153</v>
      </c>
      <c r="E1182" s="242" t="s">
        <v>1</v>
      </c>
      <c r="F1182" s="243" t="s">
        <v>189</v>
      </c>
      <c r="G1182" s="241"/>
      <c r="H1182" s="244">
        <v>7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153</v>
      </c>
      <c r="AU1182" s="250" t="s">
        <v>151</v>
      </c>
      <c r="AV1182" s="14" t="s">
        <v>151</v>
      </c>
      <c r="AW1182" s="14" t="s">
        <v>30</v>
      </c>
      <c r="AX1182" s="14" t="s">
        <v>81</v>
      </c>
      <c r="AY1182" s="250" t="s">
        <v>143</v>
      </c>
    </row>
    <row r="1183" s="2" customFormat="1" ht="16.5" customHeight="1">
      <c r="A1183" s="38"/>
      <c r="B1183" s="39"/>
      <c r="C1183" s="215" t="s">
        <v>1581</v>
      </c>
      <c r="D1183" s="215" t="s">
        <v>146</v>
      </c>
      <c r="E1183" s="216" t="s">
        <v>1582</v>
      </c>
      <c r="F1183" s="217" t="s">
        <v>1583</v>
      </c>
      <c r="G1183" s="218" t="s">
        <v>149</v>
      </c>
      <c r="H1183" s="219">
        <v>1</v>
      </c>
      <c r="I1183" s="220"/>
      <c r="J1183" s="221">
        <f>ROUND(I1183*H1183,2)</f>
        <v>0</v>
      </c>
      <c r="K1183" s="222"/>
      <c r="L1183" s="44"/>
      <c r="M1183" s="223" t="s">
        <v>1</v>
      </c>
      <c r="N1183" s="224" t="s">
        <v>39</v>
      </c>
      <c r="O1183" s="91"/>
      <c r="P1183" s="225">
        <f>O1183*H1183</f>
        <v>0</v>
      </c>
      <c r="Q1183" s="225">
        <v>0</v>
      </c>
      <c r="R1183" s="225">
        <f>Q1183*H1183</f>
        <v>0</v>
      </c>
      <c r="S1183" s="225">
        <v>0.0030000000000000001</v>
      </c>
      <c r="T1183" s="226">
        <f>S1183*H1183</f>
        <v>0.0030000000000000001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279</v>
      </c>
      <c r="AT1183" s="227" t="s">
        <v>146</v>
      </c>
      <c r="AU1183" s="227" t="s">
        <v>151</v>
      </c>
      <c r="AY1183" s="17" t="s">
        <v>143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151</v>
      </c>
      <c r="BK1183" s="228">
        <f>ROUND(I1183*H1183,2)</f>
        <v>0</v>
      </c>
      <c r="BL1183" s="17" t="s">
        <v>279</v>
      </c>
      <c r="BM1183" s="227" t="s">
        <v>1584</v>
      </c>
    </row>
    <row r="1184" s="13" customFormat="1">
      <c r="A1184" s="13"/>
      <c r="B1184" s="229"/>
      <c r="C1184" s="230"/>
      <c r="D1184" s="231" t="s">
        <v>153</v>
      </c>
      <c r="E1184" s="232" t="s">
        <v>1</v>
      </c>
      <c r="F1184" s="233" t="s">
        <v>1585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153</v>
      </c>
      <c r="AU1184" s="239" t="s">
        <v>151</v>
      </c>
      <c r="AV1184" s="13" t="s">
        <v>81</v>
      </c>
      <c r="AW1184" s="13" t="s">
        <v>30</v>
      </c>
      <c r="AX1184" s="13" t="s">
        <v>73</v>
      </c>
      <c r="AY1184" s="239" t="s">
        <v>143</v>
      </c>
    </row>
    <row r="1185" s="14" customFormat="1">
      <c r="A1185" s="14"/>
      <c r="B1185" s="240"/>
      <c r="C1185" s="241"/>
      <c r="D1185" s="231" t="s">
        <v>153</v>
      </c>
      <c r="E1185" s="242" t="s">
        <v>1</v>
      </c>
      <c r="F1185" s="243" t="s">
        <v>81</v>
      </c>
      <c r="G1185" s="241"/>
      <c r="H1185" s="244">
        <v>1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153</v>
      </c>
      <c r="AU1185" s="250" t="s">
        <v>151</v>
      </c>
      <c r="AV1185" s="14" t="s">
        <v>151</v>
      </c>
      <c r="AW1185" s="14" t="s">
        <v>30</v>
      </c>
      <c r="AX1185" s="14" t="s">
        <v>81</v>
      </c>
      <c r="AY1185" s="250" t="s">
        <v>143</v>
      </c>
    </row>
    <row r="1186" s="2" customFormat="1" ht="24.15" customHeight="1">
      <c r="A1186" s="38"/>
      <c r="B1186" s="39"/>
      <c r="C1186" s="215" t="s">
        <v>1586</v>
      </c>
      <c r="D1186" s="215" t="s">
        <v>146</v>
      </c>
      <c r="E1186" s="216" t="s">
        <v>1587</v>
      </c>
      <c r="F1186" s="217" t="s">
        <v>1588</v>
      </c>
      <c r="G1186" s="218" t="s">
        <v>185</v>
      </c>
      <c r="H1186" s="219">
        <v>1.8</v>
      </c>
      <c r="I1186" s="220"/>
      <c r="J1186" s="221">
        <f>ROUND(I1186*H1186,2)</f>
        <v>0</v>
      </c>
      <c r="K1186" s="222"/>
      <c r="L1186" s="44"/>
      <c r="M1186" s="223" t="s">
        <v>1</v>
      </c>
      <c r="N1186" s="224" t="s">
        <v>39</v>
      </c>
      <c r="O1186" s="91"/>
      <c r="P1186" s="225">
        <f>O1186*H1186</f>
        <v>0</v>
      </c>
      <c r="Q1186" s="225">
        <v>0</v>
      </c>
      <c r="R1186" s="225">
        <f>Q1186*H1186</f>
        <v>0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279</v>
      </c>
      <c r="AT1186" s="227" t="s">
        <v>146</v>
      </c>
      <c r="AU1186" s="227" t="s">
        <v>151</v>
      </c>
      <c r="AY1186" s="17" t="s">
        <v>143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151</v>
      </c>
      <c r="BK1186" s="228">
        <f>ROUND(I1186*H1186,2)</f>
        <v>0</v>
      </c>
      <c r="BL1186" s="17" t="s">
        <v>279</v>
      </c>
      <c r="BM1186" s="227" t="s">
        <v>1589</v>
      </c>
    </row>
    <row r="1187" s="13" customFormat="1">
      <c r="A1187" s="13"/>
      <c r="B1187" s="229"/>
      <c r="C1187" s="230"/>
      <c r="D1187" s="231" t="s">
        <v>153</v>
      </c>
      <c r="E1187" s="232" t="s">
        <v>1</v>
      </c>
      <c r="F1187" s="233" t="s">
        <v>366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153</v>
      </c>
      <c r="AU1187" s="239" t="s">
        <v>151</v>
      </c>
      <c r="AV1187" s="13" t="s">
        <v>81</v>
      </c>
      <c r="AW1187" s="13" t="s">
        <v>30</v>
      </c>
      <c r="AX1187" s="13" t="s">
        <v>73</v>
      </c>
      <c r="AY1187" s="239" t="s">
        <v>143</v>
      </c>
    </row>
    <row r="1188" s="14" customFormat="1">
      <c r="A1188" s="14"/>
      <c r="B1188" s="240"/>
      <c r="C1188" s="241"/>
      <c r="D1188" s="231" t="s">
        <v>153</v>
      </c>
      <c r="E1188" s="242" t="s">
        <v>1</v>
      </c>
      <c r="F1188" s="243" t="s">
        <v>367</v>
      </c>
      <c r="G1188" s="241"/>
      <c r="H1188" s="244">
        <v>1.8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153</v>
      </c>
      <c r="AU1188" s="250" t="s">
        <v>151</v>
      </c>
      <c r="AV1188" s="14" t="s">
        <v>151</v>
      </c>
      <c r="AW1188" s="14" t="s">
        <v>30</v>
      </c>
      <c r="AX1188" s="14" t="s">
        <v>81</v>
      </c>
      <c r="AY1188" s="250" t="s">
        <v>143</v>
      </c>
    </row>
    <row r="1189" s="2" customFormat="1" ht="24.15" customHeight="1">
      <c r="A1189" s="38"/>
      <c r="B1189" s="39"/>
      <c r="C1189" s="215" t="s">
        <v>1590</v>
      </c>
      <c r="D1189" s="215" t="s">
        <v>146</v>
      </c>
      <c r="E1189" s="216" t="s">
        <v>1591</v>
      </c>
      <c r="F1189" s="217" t="s">
        <v>1592</v>
      </c>
      <c r="G1189" s="218" t="s">
        <v>149</v>
      </c>
      <c r="H1189" s="219">
        <v>4</v>
      </c>
      <c r="I1189" s="220"/>
      <c r="J1189" s="221">
        <f>ROUND(I1189*H1189,2)</f>
        <v>0</v>
      </c>
      <c r="K1189" s="222"/>
      <c r="L1189" s="44"/>
      <c r="M1189" s="223" t="s">
        <v>1</v>
      </c>
      <c r="N1189" s="224" t="s">
        <v>39</v>
      </c>
      <c r="O1189" s="91"/>
      <c r="P1189" s="225">
        <f>O1189*H1189</f>
        <v>0</v>
      </c>
      <c r="Q1189" s="225">
        <v>0</v>
      </c>
      <c r="R1189" s="225">
        <f>Q1189*H1189</f>
        <v>0</v>
      </c>
      <c r="S1189" s="225">
        <v>0</v>
      </c>
      <c r="T1189" s="226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7" t="s">
        <v>279</v>
      </c>
      <c r="AT1189" s="227" t="s">
        <v>146</v>
      </c>
      <c r="AU1189" s="227" t="s">
        <v>151</v>
      </c>
      <c r="AY1189" s="17" t="s">
        <v>143</v>
      </c>
      <c r="BE1189" s="228">
        <f>IF(N1189="základní",J1189,0)</f>
        <v>0</v>
      </c>
      <c r="BF1189" s="228">
        <f>IF(N1189="snížená",J1189,0)</f>
        <v>0</v>
      </c>
      <c r="BG1189" s="228">
        <f>IF(N1189="zákl. přenesená",J1189,0)</f>
        <v>0</v>
      </c>
      <c r="BH1189" s="228">
        <f>IF(N1189="sníž. přenesená",J1189,0)</f>
        <v>0</v>
      </c>
      <c r="BI1189" s="228">
        <f>IF(N1189="nulová",J1189,0)</f>
        <v>0</v>
      </c>
      <c r="BJ1189" s="17" t="s">
        <v>151</v>
      </c>
      <c r="BK1189" s="228">
        <f>ROUND(I1189*H1189,2)</f>
        <v>0</v>
      </c>
      <c r="BL1189" s="17" t="s">
        <v>279</v>
      </c>
      <c r="BM1189" s="227" t="s">
        <v>1593</v>
      </c>
    </row>
    <row r="1190" s="13" customFormat="1">
      <c r="A1190" s="13"/>
      <c r="B1190" s="229"/>
      <c r="C1190" s="230"/>
      <c r="D1190" s="231" t="s">
        <v>153</v>
      </c>
      <c r="E1190" s="232" t="s">
        <v>1</v>
      </c>
      <c r="F1190" s="233" t="s">
        <v>366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153</v>
      </c>
      <c r="AU1190" s="239" t="s">
        <v>151</v>
      </c>
      <c r="AV1190" s="13" t="s">
        <v>81</v>
      </c>
      <c r="AW1190" s="13" t="s">
        <v>30</v>
      </c>
      <c r="AX1190" s="13" t="s">
        <v>73</v>
      </c>
      <c r="AY1190" s="239" t="s">
        <v>143</v>
      </c>
    </row>
    <row r="1191" s="14" customFormat="1">
      <c r="A1191" s="14"/>
      <c r="B1191" s="240"/>
      <c r="C1191" s="241"/>
      <c r="D1191" s="231" t="s">
        <v>153</v>
      </c>
      <c r="E1191" s="242" t="s">
        <v>1</v>
      </c>
      <c r="F1191" s="243" t="s">
        <v>150</v>
      </c>
      <c r="G1191" s="241"/>
      <c r="H1191" s="244">
        <v>4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153</v>
      </c>
      <c r="AU1191" s="250" t="s">
        <v>151</v>
      </c>
      <c r="AV1191" s="14" t="s">
        <v>151</v>
      </c>
      <c r="AW1191" s="14" t="s">
        <v>30</v>
      </c>
      <c r="AX1191" s="14" t="s">
        <v>81</v>
      </c>
      <c r="AY1191" s="250" t="s">
        <v>143</v>
      </c>
    </row>
    <row r="1192" s="2" customFormat="1" ht="16.5" customHeight="1">
      <c r="A1192" s="38"/>
      <c r="B1192" s="39"/>
      <c r="C1192" s="215" t="s">
        <v>1594</v>
      </c>
      <c r="D1192" s="215" t="s">
        <v>146</v>
      </c>
      <c r="E1192" s="216" t="s">
        <v>1595</v>
      </c>
      <c r="F1192" s="217" t="s">
        <v>1596</v>
      </c>
      <c r="G1192" s="218" t="s">
        <v>149</v>
      </c>
      <c r="H1192" s="219">
        <v>1</v>
      </c>
      <c r="I1192" s="220"/>
      <c r="J1192" s="221">
        <f>ROUND(I1192*H1192,2)</f>
        <v>0</v>
      </c>
      <c r="K1192" s="222"/>
      <c r="L1192" s="44"/>
      <c r="M1192" s="223" t="s">
        <v>1</v>
      </c>
      <c r="N1192" s="224" t="s">
        <v>39</v>
      </c>
      <c r="O1192" s="91"/>
      <c r="P1192" s="225">
        <f>O1192*H1192</f>
        <v>0</v>
      </c>
      <c r="Q1192" s="225">
        <v>0</v>
      </c>
      <c r="R1192" s="225">
        <f>Q1192*H1192</f>
        <v>0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279</v>
      </c>
      <c r="AT1192" s="227" t="s">
        <v>146</v>
      </c>
      <c r="AU1192" s="227" t="s">
        <v>151</v>
      </c>
      <c r="AY1192" s="17" t="s">
        <v>143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151</v>
      </c>
      <c r="BK1192" s="228">
        <f>ROUND(I1192*H1192,2)</f>
        <v>0</v>
      </c>
      <c r="BL1192" s="17" t="s">
        <v>279</v>
      </c>
      <c r="BM1192" s="227" t="s">
        <v>1597</v>
      </c>
    </row>
    <row r="1193" s="13" customFormat="1">
      <c r="A1193" s="13"/>
      <c r="B1193" s="229"/>
      <c r="C1193" s="230"/>
      <c r="D1193" s="231" t="s">
        <v>153</v>
      </c>
      <c r="E1193" s="232" t="s">
        <v>1</v>
      </c>
      <c r="F1193" s="233" t="s">
        <v>1598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153</v>
      </c>
      <c r="AU1193" s="239" t="s">
        <v>151</v>
      </c>
      <c r="AV1193" s="13" t="s">
        <v>81</v>
      </c>
      <c r="AW1193" s="13" t="s">
        <v>30</v>
      </c>
      <c r="AX1193" s="13" t="s">
        <v>73</v>
      </c>
      <c r="AY1193" s="239" t="s">
        <v>143</v>
      </c>
    </row>
    <row r="1194" s="14" customFormat="1">
      <c r="A1194" s="14"/>
      <c r="B1194" s="240"/>
      <c r="C1194" s="241"/>
      <c r="D1194" s="231" t="s">
        <v>153</v>
      </c>
      <c r="E1194" s="242" t="s">
        <v>1</v>
      </c>
      <c r="F1194" s="243" t="s">
        <v>81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153</v>
      </c>
      <c r="AU1194" s="250" t="s">
        <v>151</v>
      </c>
      <c r="AV1194" s="14" t="s">
        <v>151</v>
      </c>
      <c r="AW1194" s="14" t="s">
        <v>30</v>
      </c>
      <c r="AX1194" s="14" t="s">
        <v>73</v>
      </c>
      <c r="AY1194" s="250" t="s">
        <v>143</v>
      </c>
    </row>
    <row r="1195" s="15" customFormat="1">
      <c r="A1195" s="15"/>
      <c r="B1195" s="251"/>
      <c r="C1195" s="252"/>
      <c r="D1195" s="231" t="s">
        <v>153</v>
      </c>
      <c r="E1195" s="253" t="s">
        <v>1</v>
      </c>
      <c r="F1195" s="254" t="s">
        <v>163</v>
      </c>
      <c r="G1195" s="252"/>
      <c r="H1195" s="255">
        <v>1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1" t="s">
        <v>153</v>
      </c>
      <c r="AU1195" s="261" t="s">
        <v>151</v>
      </c>
      <c r="AV1195" s="15" t="s">
        <v>150</v>
      </c>
      <c r="AW1195" s="15" t="s">
        <v>30</v>
      </c>
      <c r="AX1195" s="15" t="s">
        <v>81</v>
      </c>
      <c r="AY1195" s="261" t="s">
        <v>143</v>
      </c>
    </row>
    <row r="1196" s="2" customFormat="1" ht="24.15" customHeight="1">
      <c r="A1196" s="38"/>
      <c r="B1196" s="39"/>
      <c r="C1196" s="262" t="s">
        <v>1599</v>
      </c>
      <c r="D1196" s="262" t="s">
        <v>170</v>
      </c>
      <c r="E1196" s="263" t="s">
        <v>1600</v>
      </c>
      <c r="F1196" s="264" t="s">
        <v>1601</v>
      </c>
      <c r="G1196" s="265" t="s">
        <v>762</v>
      </c>
      <c r="H1196" s="266">
        <v>1</v>
      </c>
      <c r="I1196" s="267"/>
      <c r="J1196" s="268">
        <f>ROUND(I1196*H1196,2)</f>
        <v>0</v>
      </c>
      <c r="K1196" s="269"/>
      <c r="L1196" s="270"/>
      <c r="M1196" s="271" t="s">
        <v>1</v>
      </c>
      <c r="N1196" s="272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353</v>
      </c>
      <c r="AT1196" s="227" t="s">
        <v>170</v>
      </c>
      <c r="AU1196" s="227" t="s">
        <v>151</v>
      </c>
      <c r="AY1196" s="17" t="s">
        <v>143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151</v>
      </c>
      <c r="BK1196" s="228">
        <f>ROUND(I1196*H1196,2)</f>
        <v>0</v>
      </c>
      <c r="BL1196" s="17" t="s">
        <v>279</v>
      </c>
      <c r="BM1196" s="227" t="s">
        <v>1602</v>
      </c>
    </row>
    <row r="1197" s="14" customFormat="1">
      <c r="A1197" s="14"/>
      <c r="B1197" s="240"/>
      <c r="C1197" s="241"/>
      <c r="D1197" s="231" t="s">
        <v>153</v>
      </c>
      <c r="E1197" s="242" t="s">
        <v>1</v>
      </c>
      <c r="F1197" s="243" t="s">
        <v>81</v>
      </c>
      <c r="G1197" s="241"/>
      <c r="H1197" s="244">
        <v>1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153</v>
      </c>
      <c r="AU1197" s="250" t="s">
        <v>151</v>
      </c>
      <c r="AV1197" s="14" t="s">
        <v>151</v>
      </c>
      <c r="AW1197" s="14" t="s">
        <v>30</v>
      </c>
      <c r="AX1197" s="14" t="s">
        <v>81</v>
      </c>
      <c r="AY1197" s="250" t="s">
        <v>143</v>
      </c>
    </row>
    <row r="1198" s="2" customFormat="1" ht="24.15" customHeight="1">
      <c r="A1198" s="38"/>
      <c r="B1198" s="39"/>
      <c r="C1198" s="215" t="s">
        <v>1603</v>
      </c>
      <c r="D1198" s="215" t="s">
        <v>146</v>
      </c>
      <c r="E1198" s="216" t="s">
        <v>1604</v>
      </c>
      <c r="F1198" s="217" t="s">
        <v>1605</v>
      </c>
      <c r="G1198" s="218" t="s">
        <v>149</v>
      </c>
      <c r="H1198" s="219">
        <v>1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279</v>
      </c>
      <c r="AT1198" s="227" t="s">
        <v>146</v>
      </c>
      <c r="AU1198" s="227" t="s">
        <v>151</v>
      </c>
      <c r="AY1198" s="17" t="s">
        <v>143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151</v>
      </c>
      <c r="BK1198" s="228">
        <f>ROUND(I1198*H1198,2)</f>
        <v>0</v>
      </c>
      <c r="BL1198" s="17" t="s">
        <v>279</v>
      </c>
      <c r="BM1198" s="227" t="s">
        <v>1606</v>
      </c>
    </row>
    <row r="1199" s="13" customFormat="1">
      <c r="A1199" s="13"/>
      <c r="B1199" s="229"/>
      <c r="C1199" s="230"/>
      <c r="D1199" s="231" t="s">
        <v>153</v>
      </c>
      <c r="E1199" s="232" t="s">
        <v>1</v>
      </c>
      <c r="F1199" s="233" t="s">
        <v>211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153</v>
      </c>
      <c r="AU1199" s="239" t="s">
        <v>151</v>
      </c>
      <c r="AV1199" s="13" t="s">
        <v>81</v>
      </c>
      <c r="AW1199" s="13" t="s">
        <v>30</v>
      </c>
      <c r="AX1199" s="13" t="s">
        <v>73</v>
      </c>
      <c r="AY1199" s="239" t="s">
        <v>143</v>
      </c>
    </row>
    <row r="1200" s="14" customFormat="1">
      <c r="A1200" s="14"/>
      <c r="B1200" s="240"/>
      <c r="C1200" s="241"/>
      <c r="D1200" s="231" t="s">
        <v>153</v>
      </c>
      <c r="E1200" s="242" t="s">
        <v>1</v>
      </c>
      <c r="F1200" s="243" t="s">
        <v>81</v>
      </c>
      <c r="G1200" s="241"/>
      <c r="H1200" s="244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153</v>
      </c>
      <c r="AU1200" s="250" t="s">
        <v>151</v>
      </c>
      <c r="AV1200" s="14" t="s">
        <v>151</v>
      </c>
      <c r="AW1200" s="14" t="s">
        <v>30</v>
      </c>
      <c r="AX1200" s="14" t="s">
        <v>81</v>
      </c>
      <c r="AY1200" s="250" t="s">
        <v>143</v>
      </c>
    </row>
    <row r="1201" s="2" customFormat="1" ht="16.5" customHeight="1">
      <c r="A1201" s="38"/>
      <c r="B1201" s="39"/>
      <c r="C1201" s="262" t="s">
        <v>1607</v>
      </c>
      <c r="D1201" s="262" t="s">
        <v>170</v>
      </c>
      <c r="E1201" s="263" t="s">
        <v>1608</v>
      </c>
      <c r="F1201" s="264" t="s">
        <v>1609</v>
      </c>
      <c r="G1201" s="265" t="s">
        <v>149</v>
      </c>
      <c r="H1201" s="266">
        <v>1</v>
      </c>
      <c r="I1201" s="267"/>
      <c r="J1201" s="268">
        <f>ROUND(I1201*H1201,2)</f>
        <v>0</v>
      </c>
      <c r="K1201" s="269"/>
      <c r="L1201" s="270"/>
      <c r="M1201" s="271" t="s">
        <v>1</v>
      </c>
      <c r="N1201" s="272" t="s">
        <v>39</v>
      </c>
      <c r="O1201" s="91"/>
      <c r="P1201" s="225">
        <f>O1201*H1201</f>
        <v>0</v>
      </c>
      <c r="Q1201" s="225">
        <v>0</v>
      </c>
      <c r="R1201" s="225">
        <f>Q1201*H1201</f>
        <v>0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353</v>
      </c>
      <c r="AT1201" s="227" t="s">
        <v>170</v>
      </c>
      <c r="AU1201" s="227" t="s">
        <v>151</v>
      </c>
      <c r="AY1201" s="17" t="s">
        <v>143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151</v>
      </c>
      <c r="BK1201" s="228">
        <f>ROUND(I1201*H1201,2)</f>
        <v>0</v>
      </c>
      <c r="BL1201" s="17" t="s">
        <v>279</v>
      </c>
      <c r="BM1201" s="227" t="s">
        <v>1610</v>
      </c>
    </row>
    <row r="1202" s="13" customFormat="1">
      <c r="A1202" s="13"/>
      <c r="B1202" s="229"/>
      <c r="C1202" s="230"/>
      <c r="D1202" s="231" t="s">
        <v>153</v>
      </c>
      <c r="E1202" s="232" t="s">
        <v>1</v>
      </c>
      <c r="F1202" s="233" t="s">
        <v>211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153</v>
      </c>
      <c r="AU1202" s="239" t="s">
        <v>151</v>
      </c>
      <c r="AV1202" s="13" t="s">
        <v>81</v>
      </c>
      <c r="AW1202" s="13" t="s">
        <v>30</v>
      </c>
      <c r="AX1202" s="13" t="s">
        <v>73</v>
      </c>
      <c r="AY1202" s="239" t="s">
        <v>143</v>
      </c>
    </row>
    <row r="1203" s="14" customFormat="1">
      <c r="A1203" s="14"/>
      <c r="B1203" s="240"/>
      <c r="C1203" s="241"/>
      <c r="D1203" s="231" t="s">
        <v>153</v>
      </c>
      <c r="E1203" s="242" t="s">
        <v>1</v>
      </c>
      <c r="F1203" s="243" t="s">
        <v>81</v>
      </c>
      <c r="G1203" s="241"/>
      <c r="H1203" s="244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153</v>
      </c>
      <c r="AU1203" s="250" t="s">
        <v>151</v>
      </c>
      <c r="AV1203" s="14" t="s">
        <v>151</v>
      </c>
      <c r="AW1203" s="14" t="s">
        <v>30</v>
      </c>
      <c r="AX1203" s="14" t="s">
        <v>81</v>
      </c>
      <c r="AY1203" s="250" t="s">
        <v>143</v>
      </c>
    </row>
    <row r="1204" s="2" customFormat="1" ht="24.15" customHeight="1">
      <c r="A1204" s="38"/>
      <c r="B1204" s="39"/>
      <c r="C1204" s="215" t="s">
        <v>1611</v>
      </c>
      <c r="D1204" s="215" t="s">
        <v>146</v>
      </c>
      <c r="E1204" s="216" t="s">
        <v>1612</v>
      </c>
      <c r="F1204" s="217" t="s">
        <v>1613</v>
      </c>
      <c r="G1204" s="218" t="s">
        <v>149</v>
      </c>
      <c r="H1204" s="219">
        <v>6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</v>
      </c>
      <c r="R1204" s="225">
        <f>Q1204*H1204</f>
        <v>0</v>
      </c>
      <c r="S1204" s="225">
        <v>0.001</v>
      </c>
      <c r="T1204" s="226">
        <f>S1204*H1204</f>
        <v>0.0060000000000000001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279</v>
      </c>
      <c r="AT1204" s="227" t="s">
        <v>146</v>
      </c>
      <c r="AU1204" s="227" t="s">
        <v>151</v>
      </c>
      <c r="AY1204" s="17" t="s">
        <v>143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151</v>
      </c>
      <c r="BK1204" s="228">
        <f>ROUND(I1204*H1204,2)</f>
        <v>0</v>
      </c>
      <c r="BL1204" s="17" t="s">
        <v>279</v>
      </c>
      <c r="BM1204" s="227" t="s">
        <v>1614</v>
      </c>
    </row>
    <row r="1205" s="2" customFormat="1" ht="16.5" customHeight="1">
      <c r="A1205" s="38"/>
      <c r="B1205" s="39"/>
      <c r="C1205" s="262" t="s">
        <v>1615</v>
      </c>
      <c r="D1205" s="262" t="s">
        <v>170</v>
      </c>
      <c r="E1205" s="263" t="s">
        <v>1616</v>
      </c>
      <c r="F1205" s="264" t="s">
        <v>1617</v>
      </c>
      <c r="G1205" s="265" t="s">
        <v>192</v>
      </c>
      <c r="H1205" s="266">
        <v>6</v>
      </c>
      <c r="I1205" s="267"/>
      <c r="J1205" s="268">
        <f>ROUND(I1205*H1205,2)</f>
        <v>0</v>
      </c>
      <c r="K1205" s="269"/>
      <c r="L1205" s="270"/>
      <c r="M1205" s="271" t="s">
        <v>1</v>
      </c>
      <c r="N1205" s="272" t="s">
        <v>39</v>
      </c>
      <c r="O1205" s="91"/>
      <c r="P1205" s="225">
        <f>O1205*H1205</f>
        <v>0</v>
      </c>
      <c r="Q1205" s="225">
        <v>0.00010000000000000001</v>
      </c>
      <c r="R1205" s="225">
        <f>Q1205*H1205</f>
        <v>0.00060000000000000006</v>
      </c>
      <c r="S1205" s="225">
        <v>0</v>
      </c>
      <c r="T1205" s="226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353</v>
      </c>
      <c r="AT1205" s="227" t="s">
        <v>170</v>
      </c>
      <c r="AU1205" s="227" t="s">
        <v>151</v>
      </c>
      <c r="AY1205" s="17" t="s">
        <v>143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151</v>
      </c>
      <c r="BK1205" s="228">
        <f>ROUND(I1205*H1205,2)</f>
        <v>0</v>
      </c>
      <c r="BL1205" s="17" t="s">
        <v>279</v>
      </c>
      <c r="BM1205" s="227" t="s">
        <v>1618</v>
      </c>
    </row>
    <row r="1206" s="2" customFormat="1" ht="16.5" customHeight="1">
      <c r="A1206" s="38"/>
      <c r="B1206" s="39"/>
      <c r="C1206" s="215" t="s">
        <v>1619</v>
      </c>
      <c r="D1206" s="215" t="s">
        <v>146</v>
      </c>
      <c r="E1206" s="216" t="s">
        <v>1620</v>
      </c>
      <c r="F1206" s="217" t="s">
        <v>1621</v>
      </c>
      <c r="G1206" s="218" t="s">
        <v>149</v>
      </c>
      <c r="H1206" s="219">
        <v>4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0.00010000000000000001</v>
      </c>
      <c r="T1206" s="226">
        <f>S1206*H1206</f>
        <v>0.00040000000000000002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279</v>
      </c>
      <c r="AT1206" s="227" t="s">
        <v>146</v>
      </c>
      <c r="AU1206" s="227" t="s">
        <v>151</v>
      </c>
      <c r="AY1206" s="17" t="s">
        <v>143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151</v>
      </c>
      <c r="BK1206" s="228">
        <f>ROUND(I1206*H1206,2)</f>
        <v>0</v>
      </c>
      <c r="BL1206" s="17" t="s">
        <v>279</v>
      </c>
      <c r="BM1206" s="227" t="s">
        <v>1622</v>
      </c>
    </row>
    <row r="1207" s="13" customFormat="1">
      <c r="A1207" s="13"/>
      <c r="B1207" s="229"/>
      <c r="C1207" s="230"/>
      <c r="D1207" s="231" t="s">
        <v>153</v>
      </c>
      <c r="E1207" s="232" t="s">
        <v>1</v>
      </c>
      <c r="F1207" s="233" t="s">
        <v>1623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153</v>
      </c>
      <c r="AU1207" s="239" t="s">
        <v>151</v>
      </c>
      <c r="AV1207" s="13" t="s">
        <v>81</v>
      </c>
      <c r="AW1207" s="13" t="s">
        <v>30</v>
      </c>
      <c r="AX1207" s="13" t="s">
        <v>73</v>
      </c>
      <c r="AY1207" s="239" t="s">
        <v>143</v>
      </c>
    </row>
    <row r="1208" s="14" customFormat="1">
      <c r="A1208" s="14"/>
      <c r="B1208" s="240"/>
      <c r="C1208" s="241"/>
      <c r="D1208" s="231" t="s">
        <v>153</v>
      </c>
      <c r="E1208" s="242" t="s">
        <v>1</v>
      </c>
      <c r="F1208" s="243" t="s">
        <v>1624</v>
      </c>
      <c r="G1208" s="241"/>
      <c r="H1208" s="244">
        <v>4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153</v>
      </c>
      <c r="AU1208" s="250" t="s">
        <v>151</v>
      </c>
      <c r="AV1208" s="14" t="s">
        <v>151</v>
      </c>
      <c r="AW1208" s="14" t="s">
        <v>30</v>
      </c>
      <c r="AX1208" s="14" t="s">
        <v>73</v>
      </c>
      <c r="AY1208" s="250" t="s">
        <v>143</v>
      </c>
    </row>
    <row r="1209" s="15" customFormat="1">
      <c r="A1209" s="15"/>
      <c r="B1209" s="251"/>
      <c r="C1209" s="252"/>
      <c r="D1209" s="231" t="s">
        <v>153</v>
      </c>
      <c r="E1209" s="253" t="s">
        <v>1</v>
      </c>
      <c r="F1209" s="254" t="s">
        <v>163</v>
      </c>
      <c r="G1209" s="252"/>
      <c r="H1209" s="255">
        <v>4</v>
      </c>
      <c r="I1209" s="256"/>
      <c r="J1209" s="252"/>
      <c r="K1209" s="252"/>
      <c r="L1209" s="257"/>
      <c r="M1209" s="258"/>
      <c r="N1209" s="259"/>
      <c r="O1209" s="259"/>
      <c r="P1209" s="259"/>
      <c r="Q1209" s="259"/>
      <c r="R1209" s="259"/>
      <c r="S1209" s="259"/>
      <c r="T1209" s="260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261" t="s">
        <v>153</v>
      </c>
      <c r="AU1209" s="261" t="s">
        <v>151</v>
      </c>
      <c r="AV1209" s="15" t="s">
        <v>150</v>
      </c>
      <c r="AW1209" s="15" t="s">
        <v>30</v>
      </c>
      <c r="AX1209" s="15" t="s">
        <v>81</v>
      </c>
      <c r="AY1209" s="261" t="s">
        <v>143</v>
      </c>
    </row>
    <row r="1210" s="2" customFormat="1" ht="16.5" customHeight="1">
      <c r="A1210" s="38"/>
      <c r="B1210" s="39"/>
      <c r="C1210" s="262" t="s">
        <v>1625</v>
      </c>
      <c r="D1210" s="262" t="s">
        <v>170</v>
      </c>
      <c r="E1210" s="263" t="s">
        <v>1626</v>
      </c>
      <c r="F1210" s="264" t="s">
        <v>1627</v>
      </c>
      <c r="G1210" s="265" t="s">
        <v>149</v>
      </c>
      <c r="H1210" s="266">
        <v>4</v>
      </c>
      <c r="I1210" s="267"/>
      <c r="J1210" s="268">
        <f>ROUND(I1210*H1210,2)</f>
        <v>0</v>
      </c>
      <c r="K1210" s="269"/>
      <c r="L1210" s="270"/>
      <c r="M1210" s="271" t="s">
        <v>1</v>
      </c>
      <c r="N1210" s="272" t="s">
        <v>39</v>
      </c>
      <c r="O1210" s="91"/>
      <c r="P1210" s="225">
        <f>O1210*H1210</f>
        <v>0</v>
      </c>
      <c r="Q1210" s="225">
        <v>0</v>
      </c>
      <c r="R1210" s="225">
        <f>Q1210*H1210</f>
        <v>0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353</v>
      </c>
      <c r="AT1210" s="227" t="s">
        <v>170</v>
      </c>
      <c r="AU1210" s="227" t="s">
        <v>151</v>
      </c>
      <c r="AY1210" s="17" t="s">
        <v>143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151</v>
      </c>
      <c r="BK1210" s="228">
        <f>ROUND(I1210*H1210,2)</f>
        <v>0</v>
      </c>
      <c r="BL1210" s="17" t="s">
        <v>279</v>
      </c>
      <c r="BM1210" s="227" t="s">
        <v>1628</v>
      </c>
    </row>
    <row r="1211" s="14" customFormat="1">
      <c r="A1211" s="14"/>
      <c r="B1211" s="240"/>
      <c r="C1211" s="241"/>
      <c r="D1211" s="231" t="s">
        <v>153</v>
      </c>
      <c r="E1211" s="242" t="s">
        <v>1</v>
      </c>
      <c r="F1211" s="243" t="s">
        <v>150</v>
      </c>
      <c r="G1211" s="241"/>
      <c r="H1211" s="244">
        <v>4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153</v>
      </c>
      <c r="AU1211" s="250" t="s">
        <v>151</v>
      </c>
      <c r="AV1211" s="14" t="s">
        <v>151</v>
      </c>
      <c r="AW1211" s="14" t="s">
        <v>30</v>
      </c>
      <c r="AX1211" s="14" t="s">
        <v>81</v>
      </c>
      <c r="AY1211" s="250" t="s">
        <v>143</v>
      </c>
    </row>
    <row r="1212" s="2" customFormat="1" ht="24.15" customHeight="1">
      <c r="A1212" s="38"/>
      <c r="B1212" s="39"/>
      <c r="C1212" s="215" t="s">
        <v>1629</v>
      </c>
      <c r="D1212" s="215" t="s">
        <v>146</v>
      </c>
      <c r="E1212" s="216" t="s">
        <v>1630</v>
      </c>
      <c r="F1212" s="217" t="s">
        <v>1631</v>
      </c>
      <c r="G1212" s="218" t="s">
        <v>149</v>
      </c>
      <c r="H1212" s="219">
        <v>1</v>
      </c>
      <c r="I1212" s="220"/>
      <c r="J1212" s="221">
        <f>ROUND(I1212*H1212,2)</f>
        <v>0</v>
      </c>
      <c r="K1212" s="222"/>
      <c r="L1212" s="44"/>
      <c r="M1212" s="223" t="s">
        <v>1</v>
      </c>
      <c r="N1212" s="224" t="s">
        <v>39</v>
      </c>
      <c r="O1212" s="91"/>
      <c r="P1212" s="225">
        <f>O1212*H1212</f>
        <v>0</v>
      </c>
      <c r="Q1212" s="225">
        <v>0</v>
      </c>
      <c r="R1212" s="225">
        <f>Q1212*H1212</f>
        <v>0</v>
      </c>
      <c r="S1212" s="225">
        <v>0.024</v>
      </c>
      <c r="T1212" s="226">
        <f>S1212*H1212</f>
        <v>0.024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7" t="s">
        <v>279</v>
      </c>
      <c r="AT1212" s="227" t="s">
        <v>146</v>
      </c>
      <c r="AU1212" s="227" t="s">
        <v>151</v>
      </c>
      <c r="AY1212" s="17" t="s">
        <v>143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17" t="s">
        <v>151</v>
      </c>
      <c r="BK1212" s="228">
        <f>ROUND(I1212*H1212,2)</f>
        <v>0</v>
      </c>
      <c r="BL1212" s="17" t="s">
        <v>279</v>
      </c>
      <c r="BM1212" s="227" t="s">
        <v>1632</v>
      </c>
    </row>
    <row r="1213" s="13" customFormat="1">
      <c r="A1213" s="13"/>
      <c r="B1213" s="229"/>
      <c r="C1213" s="230"/>
      <c r="D1213" s="231" t="s">
        <v>153</v>
      </c>
      <c r="E1213" s="232" t="s">
        <v>1</v>
      </c>
      <c r="F1213" s="233" t="s">
        <v>1633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153</v>
      </c>
      <c r="AU1213" s="239" t="s">
        <v>151</v>
      </c>
      <c r="AV1213" s="13" t="s">
        <v>81</v>
      </c>
      <c r="AW1213" s="13" t="s">
        <v>30</v>
      </c>
      <c r="AX1213" s="13" t="s">
        <v>73</v>
      </c>
      <c r="AY1213" s="239" t="s">
        <v>143</v>
      </c>
    </row>
    <row r="1214" s="14" customFormat="1">
      <c r="A1214" s="14"/>
      <c r="B1214" s="240"/>
      <c r="C1214" s="241"/>
      <c r="D1214" s="231" t="s">
        <v>153</v>
      </c>
      <c r="E1214" s="242" t="s">
        <v>1</v>
      </c>
      <c r="F1214" s="243" t="s">
        <v>81</v>
      </c>
      <c r="G1214" s="241"/>
      <c r="H1214" s="244">
        <v>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153</v>
      </c>
      <c r="AU1214" s="250" t="s">
        <v>151</v>
      </c>
      <c r="AV1214" s="14" t="s">
        <v>151</v>
      </c>
      <c r="AW1214" s="14" t="s">
        <v>30</v>
      </c>
      <c r="AX1214" s="14" t="s">
        <v>81</v>
      </c>
      <c r="AY1214" s="250" t="s">
        <v>143</v>
      </c>
    </row>
    <row r="1215" s="2" customFormat="1" ht="24.15" customHeight="1">
      <c r="A1215" s="38"/>
      <c r="B1215" s="39"/>
      <c r="C1215" s="215" t="s">
        <v>1634</v>
      </c>
      <c r="D1215" s="215" t="s">
        <v>146</v>
      </c>
      <c r="E1215" s="216" t="s">
        <v>1635</v>
      </c>
      <c r="F1215" s="217" t="s">
        <v>1636</v>
      </c>
      <c r="G1215" s="218" t="s">
        <v>149</v>
      </c>
      <c r="H1215" s="219">
        <v>21</v>
      </c>
      <c r="I1215" s="220"/>
      <c r="J1215" s="221">
        <f>ROUND(I1215*H1215,2)</f>
        <v>0</v>
      </c>
      <c r="K1215" s="222"/>
      <c r="L1215" s="44"/>
      <c r="M1215" s="223" t="s">
        <v>1</v>
      </c>
      <c r="N1215" s="224" t="s">
        <v>39</v>
      </c>
      <c r="O1215" s="91"/>
      <c r="P1215" s="225">
        <f>O1215*H1215</f>
        <v>0</v>
      </c>
      <c r="Q1215" s="225">
        <v>0</v>
      </c>
      <c r="R1215" s="225">
        <f>Q1215*H1215</f>
        <v>0</v>
      </c>
      <c r="S1215" s="225">
        <v>0</v>
      </c>
      <c r="T1215" s="226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279</v>
      </c>
      <c r="AT1215" s="227" t="s">
        <v>146</v>
      </c>
      <c r="AU1215" s="227" t="s">
        <v>151</v>
      </c>
      <c r="AY1215" s="17" t="s">
        <v>143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151</v>
      </c>
      <c r="BK1215" s="228">
        <f>ROUND(I1215*H1215,2)</f>
        <v>0</v>
      </c>
      <c r="BL1215" s="17" t="s">
        <v>279</v>
      </c>
      <c r="BM1215" s="227" t="s">
        <v>1637</v>
      </c>
    </row>
    <row r="1216" s="13" customFormat="1">
      <c r="A1216" s="13"/>
      <c r="B1216" s="229"/>
      <c r="C1216" s="230"/>
      <c r="D1216" s="231" t="s">
        <v>153</v>
      </c>
      <c r="E1216" s="232" t="s">
        <v>1</v>
      </c>
      <c r="F1216" s="233" t="s">
        <v>1638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153</v>
      </c>
      <c r="AU1216" s="239" t="s">
        <v>151</v>
      </c>
      <c r="AV1216" s="13" t="s">
        <v>81</v>
      </c>
      <c r="AW1216" s="13" t="s">
        <v>30</v>
      </c>
      <c r="AX1216" s="13" t="s">
        <v>73</v>
      </c>
      <c r="AY1216" s="239" t="s">
        <v>143</v>
      </c>
    </row>
    <row r="1217" s="14" customFormat="1">
      <c r="A1217" s="14"/>
      <c r="B1217" s="240"/>
      <c r="C1217" s="241"/>
      <c r="D1217" s="231" t="s">
        <v>153</v>
      </c>
      <c r="E1217" s="242" t="s">
        <v>1</v>
      </c>
      <c r="F1217" s="243" t="s">
        <v>1639</v>
      </c>
      <c r="G1217" s="241"/>
      <c r="H1217" s="244">
        <v>17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153</v>
      </c>
      <c r="AU1217" s="250" t="s">
        <v>151</v>
      </c>
      <c r="AV1217" s="14" t="s">
        <v>151</v>
      </c>
      <c r="AW1217" s="14" t="s">
        <v>30</v>
      </c>
      <c r="AX1217" s="14" t="s">
        <v>73</v>
      </c>
      <c r="AY1217" s="250" t="s">
        <v>143</v>
      </c>
    </row>
    <row r="1218" s="13" customFormat="1">
      <c r="A1218" s="13"/>
      <c r="B1218" s="229"/>
      <c r="C1218" s="230"/>
      <c r="D1218" s="231" t="s">
        <v>153</v>
      </c>
      <c r="E1218" s="232" t="s">
        <v>1</v>
      </c>
      <c r="F1218" s="233" t="s">
        <v>1640</v>
      </c>
      <c r="G1218" s="230"/>
      <c r="H1218" s="232" t="s">
        <v>1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9" t="s">
        <v>153</v>
      </c>
      <c r="AU1218" s="239" t="s">
        <v>151</v>
      </c>
      <c r="AV1218" s="13" t="s">
        <v>81</v>
      </c>
      <c r="AW1218" s="13" t="s">
        <v>30</v>
      </c>
      <c r="AX1218" s="13" t="s">
        <v>73</v>
      </c>
      <c r="AY1218" s="239" t="s">
        <v>143</v>
      </c>
    </row>
    <row r="1219" s="14" customFormat="1">
      <c r="A1219" s="14"/>
      <c r="B1219" s="240"/>
      <c r="C1219" s="241"/>
      <c r="D1219" s="231" t="s">
        <v>153</v>
      </c>
      <c r="E1219" s="242" t="s">
        <v>1</v>
      </c>
      <c r="F1219" s="243" t="s">
        <v>150</v>
      </c>
      <c r="G1219" s="241"/>
      <c r="H1219" s="244">
        <v>4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153</v>
      </c>
      <c r="AU1219" s="250" t="s">
        <v>151</v>
      </c>
      <c r="AV1219" s="14" t="s">
        <v>151</v>
      </c>
      <c r="AW1219" s="14" t="s">
        <v>30</v>
      </c>
      <c r="AX1219" s="14" t="s">
        <v>73</v>
      </c>
      <c r="AY1219" s="250" t="s">
        <v>143</v>
      </c>
    </row>
    <row r="1220" s="15" customFormat="1">
      <c r="A1220" s="15"/>
      <c r="B1220" s="251"/>
      <c r="C1220" s="252"/>
      <c r="D1220" s="231" t="s">
        <v>153</v>
      </c>
      <c r="E1220" s="253" t="s">
        <v>1</v>
      </c>
      <c r="F1220" s="254" t="s">
        <v>163</v>
      </c>
      <c r="G1220" s="252"/>
      <c r="H1220" s="255">
        <v>21</v>
      </c>
      <c r="I1220" s="256"/>
      <c r="J1220" s="252"/>
      <c r="K1220" s="252"/>
      <c r="L1220" s="257"/>
      <c r="M1220" s="258"/>
      <c r="N1220" s="259"/>
      <c r="O1220" s="259"/>
      <c r="P1220" s="259"/>
      <c r="Q1220" s="259"/>
      <c r="R1220" s="259"/>
      <c r="S1220" s="259"/>
      <c r="T1220" s="260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T1220" s="261" t="s">
        <v>153</v>
      </c>
      <c r="AU1220" s="261" t="s">
        <v>151</v>
      </c>
      <c r="AV1220" s="15" t="s">
        <v>150</v>
      </c>
      <c r="AW1220" s="15" t="s">
        <v>30</v>
      </c>
      <c r="AX1220" s="15" t="s">
        <v>81</v>
      </c>
      <c r="AY1220" s="261" t="s">
        <v>143</v>
      </c>
    </row>
    <row r="1221" s="2" customFormat="1" ht="24.15" customHeight="1">
      <c r="A1221" s="38"/>
      <c r="B1221" s="39"/>
      <c r="C1221" s="215" t="s">
        <v>1641</v>
      </c>
      <c r="D1221" s="215" t="s">
        <v>146</v>
      </c>
      <c r="E1221" s="216" t="s">
        <v>1642</v>
      </c>
      <c r="F1221" s="217" t="s">
        <v>1643</v>
      </c>
      <c r="G1221" s="218" t="s">
        <v>149</v>
      </c>
      <c r="H1221" s="219">
        <v>6</v>
      </c>
      <c r="I1221" s="220"/>
      <c r="J1221" s="221">
        <f>ROUND(I1221*H1221,2)</f>
        <v>0</v>
      </c>
      <c r="K1221" s="222"/>
      <c r="L1221" s="44"/>
      <c r="M1221" s="223" t="s">
        <v>1</v>
      </c>
      <c r="N1221" s="224" t="s">
        <v>39</v>
      </c>
      <c r="O1221" s="91"/>
      <c r="P1221" s="225">
        <f>O1221*H1221</f>
        <v>0</v>
      </c>
      <c r="Q1221" s="225">
        <v>0</v>
      </c>
      <c r="R1221" s="225">
        <f>Q1221*H1221</f>
        <v>0</v>
      </c>
      <c r="S1221" s="225">
        <v>0</v>
      </c>
      <c r="T1221" s="226">
        <f>S1221*H1221</f>
        <v>0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227" t="s">
        <v>279</v>
      </c>
      <c r="AT1221" s="227" t="s">
        <v>146</v>
      </c>
      <c r="AU1221" s="227" t="s">
        <v>151</v>
      </c>
      <c r="AY1221" s="17" t="s">
        <v>143</v>
      </c>
      <c r="BE1221" s="228">
        <f>IF(N1221="základní",J1221,0)</f>
        <v>0</v>
      </c>
      <c r="BF1221" s="228">
        <f>IF(N1221="snížená",J1221,0)</f>
        <v>0</v>
      </c>
      <c r="BG1221" s="228">
        <f>IF(N1221="zákl. přenesená",J1221,0)</f>
        <v>0</v>
      </c>
      <c r="BH1221" s="228">
        <f>IF(N1221="sníž. přenesená",J1221,0)</f>
        <v>0</v>
      </c>
      <c r="BI1221" s="228">
        <f>IF(N1221="nulová",J1221,0)</f>
        <v>0</v>
      </c>
      <c r="BJ1221" s="17" t="s">
        <v>151</v>
      </c>
      <c r="BK1221" s="228">
        <f>ROUND(I1221*H1221,2)</f>
        <v>0</v>
      </c>
      <c r="BL1221" s="17" t="s">
        <v>279</v>
      </c>
      <c r="BM1221" s="227" t="s">
        <v>1644</v>
      </c>
    </row>
    <row r="1222" s="14" customFormat="1">
      <c r="A1222" s="14"/>
      <c r="B1222" s="240"/>
      <c r="C1222" s="241"/>
      <c r="D1222" s="231" t="s">
        <v>153</v>
      </c>
      <c r="E1222" s="242" t="s">
        <v>1</v>
      </c>
      <c r="F1222" s="243" t="s">
        <v>182</v>
      </c>
      <c r="G1222" s="241"/>
      <c r="H1222" s="244">
        <v>6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153</v>
      </c>
      <c r="AU1222" s="250" t="s">
        <v>151</v>
      </c>
      <c r="AV1222" s="14" t="s">
        <v>151</v>
      </c>
      <c r="AW1222" s="14" t="s">
        <v>30</v>
      </c>
      <c r="AX1222" s="14" t="s">
        <v>81</v>
      </c>
      <c r="AY1222" s="250" t="s">
        <v>143</v>
      </c>
    </row>
    <row r="1223" s="2" customFormat="1" ht="24.15" customHeight="1">
      <c r="A1223" s="38"/>
      <c r="B1223" s="39"/>
      <c r="C1223" s="262" t="s">
        <v>1645</v>
      </c>
      <c r="D1223" s="262" t="s">
        <v>170</v>
      </c>
      <c r="E1223" s="263" t="s">
        <v>1646</v>
      </c>
      <c r="F1223" s="264" t="s">
        <v>1647</v>
      </c>
      <c r="G1223" s="265" t="s">
        <v>149</v>
      </c>
      <c r="H1223" s="266">
        <v>3</v>
      </c>
      <c r="I1223" s="267"/>
      <c r="J1223" s="268">
        <f>ROUND(I1223*H1223,2)</f>
        <v>0</v>
      </c>
      <c r="K1223" s="269"/>
      <c r="L1223" s="270"/>
      <c r="M1223" s="271" t="s">
        <v>1</v>
      </c>
      <c r="N1223" s="272" t="s">
        <v>39</v>
      </c>
      <c r="O1223" s="91"/>
      <c r="P1223" s="225">
        <f>O1223*H1223</f>
        <v>0</v>
      </c>
      <c r="Q1223" s="225">
        <v>0.0016199999999999999</v>
      </c>
      <c r="R1223" s="225">
        <f>Q1223*H1223</f>
        <v>0.0048599999999999997</v>
      </c>
      <c r="S1223" s="225">
        <v>0</v>
      </c>
      <c r="T1223" s="226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27" t="s">
        <v>353</v>
      </c>
      <c r="AT1223" s="227" t="s">
        <v>170</v>
      </c>
      <c r="AU1223" s="227" t="s">
        <v>151</v>
      </c>
      <c r="AY1223" s="17" t="s">
        <v>143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17" t="s">
        <v>151</v>
      </c>
      <c r="BK1223" s="228">
        <f>ROUND(I1223*H1223,2)</f>
        <v>0</v>
      </c>
      <c r="BL1223" s="17" t="s">
        <v>279</v>
      </c>
      <c r="BM1223" s="227" t="s">
        <v>1648</v>
      </c>
    </row>
    <row r="1224" s="14" customFormat="1">
      <c r="A1224" s="14"/>
      <c r="B1224" s="240"/>
      <c r="C1224" s="241"/>
      <c r="D1224" s="231" t="s">
        <v>153</v>
      </c>
      <c r="E1224" s="242" t="s">
        <v>1</v>
      </c>
      <c r="F1224" s="243" t="s">
        <v>144</v>
      </c>
      <c r="G1224" s="241"/>
      <c r="H1224" s="244">
        <v>3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153</v>
      </c>
      <c r="AU1224" s="250" t="s">
        <v>151</v>
      </c>
      <c r="AV1224" s="14" t="s">
        <v>151</v>
      </c>
      <c r="AW1224" s="14" t="s">
        <v>30</v>
      </c>
      <c r="AX1224" s="14" t="s">
        <v>81</v>
      </c>
      <c r="AY1224" s="250" t="s">
        <v>143</v>
      </c>
    </row>
    <row r="1225" s="2" customFormat="1" ht="24.15" customHeight="1">
      <c r="A1225" s="38"/>
      <c r="B1225" s="39"/>
      <c r="C1225" s="262" t="s">
        <v>1649</v>
      </c>
      <c r="D1225" s="262" t="s">
        <v>170</v>
      </c>
      <c r="E1225" s="263" t="s">
        <v>1650</v>
      </c>
      <c r="F1225" s="264" t="s">
        <v>1651</v>
      </c>
      <c r="G1225" s="265" t="s">
        <v>149</v>
      </c>
      <c r="H1225" s="266">
        <v>1</v>
      </c>
      <c r="I1225" s="267"/>
      <c r="J1225" s="268">
        <f>ROUND(I1225*H1225,2)</f>
        <v>0</v>
      </c>
      <c r="K1225" s="269"/>
      <c r="L1225" s="270"/>
      <c r="M1225" s="271" t="s">
        <v>1</v>
      </c>
      <c r="N1225" s="272" t="s">
        <v>39</v>
      </c>
      <c r="O1225" s="91"/>
      <c r="P1225" s="225">
        <f>O1225*H1225</f>
        <v>0</v>
      </c>
      <c r="Q1225" s="225">
        <v>0.0020799999999999998</v>
      </c>
      <c r="R1225" s="225">
        <f>Q1225*H1225</f>
        <v>0.0020799999999999998</v>
      </c>
      <c r="S1225" s="225">
        <v>0</v>
      </c>
      <c r="T1225" s="226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27" t="s">
        <v>353</v>
      </c>
      <c r="AT1225" s="227" t="s">
        <v>170</v>
      </c>
      <c r="AU1225" s="227" t="s">
        <v>151</v>
      </c>
      <c r="AY1225" s="17" t="s">
        <v>143</v>
      </c>
      <c r="BE1225" s="228">
        <f>IF(N1225="základní",J1225,0)</f>
        <v>0</v>
      </c>
      <c r="BF1225" s="228">
        <f>IF(N1225="snížená",J1225,0)</f>
        <v>0</v>
      </c>
      <c r="BG1225" s="228">
        <f>IF(N1225="zákl. přenesená",J1225,0)</f>
        <v>0</v>
      </c>
      <c r="BH1225" s="228">
        <f>IF(N1225="sníž. přenesená",J1225,0)</f>
        <v>0</v>
      </c>
      <c r="BI1225" s="228">
        <f>IF(N1225="nulová",J1225,0)</f>
        <v>0</v>
      </c>
      <c r="BJ1225" s="17" t="s">
        <v>151</v>
      </c>
      <c r="BK1225" s="228">
        <f>ROUND(I1225*H1225,2)</f>
        <v>0</v>
      </c>
      <c r="BL1225" s="17" t="s">
        <v>279</v>
      </c>
      <c r="BM1225" s="227" t="s">
        <v>1652</v>
      </c>
    </row>
    <row r="1226" s="14" customFormat="1">
      <c r="A1226" s="14"/>
      <c r="B1226" s="240"/>
      <c r="C1226" s="241"/>
      <c r="D1226" s="231" t="s">
        <v>153</v>
      </c>
      <c r="E1226" s="242" t="s">
        <v>1</v>
      </c>
      <c r="F1226" s="243" t="s">
        <v>81</v>
      </c>
      <c r="G1226" s="241"/>
      <c r="H1226" s="244">
        <v>1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153</v>
      </c>
      <c r="AU1226" s="250" t="s">
        <v>151</v>
      </c>
      <c r="AV1226" s="14" t="s">
        <v>151</v>
      </c>
      <c r="AW1226" s="14" t="s">
        <v>30</v>
      </c>
      <c r="AX1226" s="14" t="s">
        <v>81</v>
      </c>
      <c r="AY1226" s="250" t="s">
        <v>143</v>
      </c>
    </row>
    <row r="1227" s="2" customFormat="1" ht="24.15" customHeight="1">
      <c r="A1227" s="38"/>
      <c r="B1227" s="39"/>
      <c r="C1227" s="262" t="s">
        <v>1653</v>
      </c>
      <c r="D1227" s="262" t="s">
        <v>170</v>
      </c>
      <c r="E1227" s="263" t="s">
        <v>1654</v>
      </c>
      <c r="F1227" s="264" t="s">
        <v>1655</v>
      </c>
      <c r="G1227" s="265" t="s">
        <v>149</v>
      </c>
      <c r="H1227" s="266">
        <v>2</v>
      </c>
      <c r="I1227" s="267"/>
      <c r="J1227" s="268">
        <f>ROUND(I1227*H1227,2)</f>
        <v>0</v>
      </c>
      <c r="K1227" s="269"/>
      <c r="L1227" s="270"/>
      <c r="M1227" s="271" t="s">
        <v>1</v>
      </c>
      <c r="N1227" s="272" t="s">
        <v>39</v>
      </c>
      <c r="O1227" s="91"/>
      <c r="P1227" s="225">
        <f>O1227*H1227</f>
        <v>0</v>
      </c>
      <c r="Q1227" s="225">
        <v>0.0018500000000000001</v>
      </c>
      <c r="R1227" s="225">
        <f>Q1227*H1227</f>
        <v>0.0037000000000000002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353</v>
      </c>
      <c r="AT1227" s="227" t="s">
        <v>170</v>
      </c>
      <c r="AU1227" s="227" t="s">
        <v>151</v>
      </c>
      <c r="AY1227" s="17" t="s">
        <v>143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151</v>
      </c>
      <c r="BK1227" s="228">
        <f>ROUND(I1227*H1227,2)</f>
        <v>0</v>
      </c>
      <c r="BL1227" s="17" t="s">
        <v>279</v>
      </c>
      <c r="BM1227" s="227" t="s">
        <v>1656</v>
      </c>
    </row>
    <row r="1228" s="14" customFormat="1">
      <c r="A1228" s="14"/>
      <c r="B1228" s="240"/>
      <c r="C1228" s="241"/>
      <c r="D1228" s="231" t="s">
        <v>153</v>
      </c>
      <c r="E1228" s="242" t="s">
        <v>1</v>
      </c>
      <c r="F1228" s="243" t="s">
        <v>151</v>
      </c>
      <c r="G1228" s="241"/>
      <c r="H1228" s="244">
        <v>2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153</v>
      </c>
      <c r="AU1228" s="250" t="s">
        <v>151</v>
      </c>
      <c r="AV1228" s="14" t="s">
        <v>151</v>
      </c>
      <c r="AW1228" s="14" t="s">
        <v>30</v>
      </c>
      <c r="AX1228" s="14" t="s">
        <v>81</v>
      </c>
      <c r="AY1228" s="250" t="s">
        <v>143</v>
      </c>
    </row>
    <row r="1229" s="2" customFormat="1" ht="24.15" customHeight="1">
      <c r="A1229" s="38"/>
      <c r="B1229" s="39"/>
      <c r="C1229" s="215" t="s">
        <v>1657</v>
      </c>
      <c r="D1229" s="215" t="s">
        <v>146</v>
      </c>
      <c r="E1229" s="216" t="s">
        <v>1658</v>
      </c>
      <c r="F1229" s="217" t="s">
        <v>1659</v>
      </c>
      <c r="G1229" s="218" t="s">
        <v>149</v>
      </c>
      <c r="H1229" s="219">
        <v>1</v>
      </c>
      <c r="I1229" s="220"/>
      <c r="J1229" s="221">
        <f>ROUND(I1229*H1229,2)</f>
        <v>0</v>
      </c>
      <c r="K1229" s="222"/>
      <c r="L1229" s="44"/>
      <c r="M1229" s="223" t="s">
        <v>1</v>
      </c>
      <c r="N1229" s="224" t="s">
        <v>39</v>
      </c>
      <c r="O1229" s="91"/>
      <c r="P1229" s="225">
        <f>O1229*H1229</f>
        <v>0</v>
      </c>
      <c r="Q1229" s="225">
        <v>0</v>
      </c>
      <c r="R1229" s="225">
        <f>Q1229*H1229</f>
        <v>0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279</v>
      </c>
      <c r="AT1229" s="227" t="s">
        <v>146</v>
      </c>
      <c r="AU1229" s="227" t="s">
        <v>151</v>
      </c>
      <c r="AY1229" s="17" t="s">
        <v>143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151</v>
      </c>
      <c r="BK1229" s="228">
        <f>ROUND(I1229*H1229,2)</f>
        <v>0</v>
      </c>
      <c r="BL1229" s="17" t="s">
        <v>279</v>
      </c>
      <c r="BM1229" s="227" t="s">
        <v>1660</v>
      </c>
    </row>
    <row r="1230" s="13" customFormat="1">
      <c r="A1230" s="13"/>
      <c r="B1230" s="229"/>
      <c r="C1230" s="230"/>
      <c r="D1230" s="231" t="s">
        <v>153</v>
      </c>
      <c r="E1230" s="232" t="s">
        <v>1</v>
      </c>
      <c r="F1230" s="233" t="s">
        <v>1585</v>
      </c>
      <c r="G1230" s="230"/>
      <c r="H1230" s="232" t="s">
        <v>1</v>
      </c>
      <c r="I1230" s="234"/>
      <c r="J1230" s="230"/>
      <c r="K1230" s="230"/>
      <c r="L1230" s="235"/>
      <c r="M1230" s="236"/>
      <c r="N1230" s="237"/>
      <c r="O1230" s="237"/>
      <c r="P1230" s="237"/>
      <c r="Q1230" s="237"/>
      <c r="R1230" s="237"/>
      <c r="S1230" s="237"/>
      <c r="T1230" s="23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9" t="s">
        <v>153</v>
      </c>
      <c r="AU1230" s="239" t="s">
        <v>151</v>
      </c>
      <c r="AV1230" s="13" t="s">
        <v>81</v>
      </c>
      <c r="AW1230" s="13" t="s">
        <v>30</v>
      </c>
      <c r="AX1230" s="13" t="s">
        <v>73</v>
      </c>
      <c r="AY1230" s="239" t="s">
        <v>143</v>
      </c>
    </row>
    <row r="1231" s="14" customFormat="1">
      <c r="A1231" s="14"/>
      <c r="B1231" s="240"/>
      <c r="C1231" s="241"/>
      <c r="D1231" s="231" t="s">
        <v>153</v>
      </c>
      <c r="E1231" s="242" t="s">
        <v>1</v>
      </c>
      <c r="F1231" s="243" t="s">
        <v>81</v>
      </c>
      <c r="G1231" s="241"/>
      <c r="H1231" s="244">
        <v>1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153</v>
      </c>
      <c r="AU1231" s="250" t="s">
        <v>151</v>
      </c>
      <c r="AV1231" s="14" t="s">
        <v>151</v>
      </c>
      <c r="AW1231" s="14" t="s">
        <v>30</v>
      </c>
      <c r="AX1231" s="14" t="s">
        <v>81</v>
      </c>
      <c r="AY1231" s="250" t="s">
        <v>143</v>
      </c>
    </row>
    <row r="1232" s="2" customFormat="1" ht="24.15" customHeight="1">
      <c r="A1232" s="38"/>
      <c r="B1232" s="39"/>
      <c r="C1232" s="262" t="s">
        <v>1661</v>
      </c>
      <c r="D1232" s="262" t="s">
        <v>170</v>
      </c>
      <c r="E1232" s="263" t="s">
        <v>1662</v>
      </c>
      <c r="F1232" s="264" t="s">
        <v>1663</v>
      </c>
      <c r="G1232" s="265" t="s">
        <v>149</v>
      </c>
      <c r="H1232" s="266">
        <v>1</v>
      </c>
      <c r="I1232" s="267"/>
      <c r="J1232" s="268">
        <f>ROUND(I1232*H1232,2)</f>
        <v>0</v>
      </c>
      <c r="K1232" s="269"/>
      <c r="L1232" s="270"/>
      <c r="M1232" s="271" t="s">
        <v>1</v>
      </c>
      <c r="N1232" s="272" t="s">
        <v>39</v>
      </c>
      <c r="O1232" s="91"/>
      <c r="P1232" s="225">
        <f>O1232*H1232</f>
        <v>0</v>
      </c>
      <c r="Q1232" s="225">
        <v>0.0028800000000000002</v>
      </c>
      <c r="R1232" s="225">
        <f>Q1232*H1232</f>
        <v>0.0028800000000000002</v>
      </c>
      <c r="S1232" s="225">
        <v>0</v>
      </c>
      <c r="T1232" s="226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7" t="s">
        <v>353</v>
      </c>
      <c r="AT1232" s="227" t="s">
        <v>170</v>
      </c>
      <c r="AU1232" s="227" t="s">
        <v>151</v>
      </c>
      <c r="AY1232" s="17" t="s">
        <v>143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17" t="s">
        <v>151</v>
      </c>
      <c r="BK1232" s="228">
        <f>ROUND(I1232*H1232,2)</f>
        <v>0</v>
      </c>
      <c r="BL1232" s="17" t="s">
        <v>279</v>
      </c>
      <c r="BM1232" s="227" t="s">
        <v>1664</v>
      </c>
    </row>
    <row r="1233" s="2" customFormat="1" ht="24.15" customHeight="1">
      <c r="A1233" s="38"/>
      <c r="B1233" s="39"/>
      <c r="C1233" s="215" t="s">
        <v>1665</v>
      </c>
      <c r="D1233" s="215" t="s">
        <v>146</v>
      </c>
      <c r="E1233" s="216" t="s">
        <v>1666</v>
      </c>
      <c r="F1233" s="217" t="s">
        <v>1667</v>
      </c>
      <c r="G1233" s="218" t="s">
        <v>166</v>
      </c>
      <c r="H1233" s="219">
        <v>0.014</v>
      </c>
      <c r="I1233" s="220"/>
      <c r="J1233" s="221">
        <f>ROUND(I1233*H1233,2)</f>
        <v>0</v>
      </c>
      <c r="K1233" s="222"/>
      <c r="L1233" s="44"/>
      <c r="M1233" s="223" t="s">
        <v>1</v>
      </c>
      <c r="N1233" s="224" t="s">
        <v>39</v>
      </c>
      <c r="O1233" s="91"/>
      <c r="P1233" s="225">
        <f>O1233*H1233</f>
        <v>0</v>
      </c>
      <c r="Q1233" s="225">
        <v>0</v>
      </c>
      <c r="R1233" s="225">
        <f>Q1233*H1233</f>
        <v>0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279</v>
      </c>
      <c r="AT1233" s="227" t="s">
        <v>146</v>
      </c>
      <c r="AU1233" s="227" t="s">
        <v>151</v>
      </c>
      <c r="AY1233" s="17" t="s">
        <v>143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151</v>
      </c>
      <c r="BK1233" s="228">
        <f>ROUND(I1233*H1233,2)</f>
        <v>0</v>
      </c>
      <c r="BL1233" s="17" t="s">
        <v>279</v>
      </c>
      <c r="BM1233" s="227" t="s">
        <v>1668</v>
      </c>
    </row>
    <row r="1234" s="2" customFormat="1" ht="24.15" customHeight="1">
      <c r="A1234" s="38"/>
      <c r="B1234" s="39"/>
      <c r="C1234" s="215" t="s">
        <v>1669</v>
      </c>
      <c r="D1234" s="215" t="s">
        <v>146</v>
      </c>
      <c r="E1234" s="216" t="s">
        <v>1670</v>
      </c>
      <c r="F1234" s="217" t="s">
        <v>1671</v>
      </c>
      <c r="G1234" s="218" t="s">
        <v>166</v>
      </c>
      <c r="H1234" s="219">
        <v>0.014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</v>
      </c>
      <c r="R1234" s="225">
        <f>Q1234*H1234</f>
        <v>0</v>
      </c>
      <c r="S1234" s="225">
        <v>0</v>
      </c>
      <c r="T1234" s="226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279</v>
      </c>
      <c r="AT1234" s="227" t="s">
        <v>146</v>
      </c>
      <c r="AU1234" s="227" t="s">
        <v>151</v>
      </c>
      <c r="AY1234" s="17" t="s">
        <v>143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151</v>
      </c>
      <c r="BK1234" s="228">
        <f>ROUND(I1234*H1234,2)</f>
        <v>0</v>
      </c>
      <c r="BL1234" s="17" t="s">
        <v>279</v>
      </c>
      <c r="BM1234" s="227" t="s">
        <v>1672</v>
      </c>
    </row>
    <row r="1235" s="2" customFormat="1" ht="24.15" customHeight="1">
      <c r="A1235" s="38"/>
      <c r="B1235" s="39"/>
      <c r="C1235" s="215" t="s">
        <v>1673</v>
      </c>
      <c r="D1235" s="215" t="s">
        <v>146</v>
      </c>
      <c r="E1235" s="216" t="s">
        <v>1674</v>
      </c>
      <c r="F1235" s="217" t="s">
        <v>1675</v>
      </c>
      <c r="G1235" s="218" t="s">
        <v>166</v>
      </c>
      <c r="H1235" s="219">
        <v>0.014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279</v>
      </c>
      <c r="AT1235" s="227" t="s">
        <v>146</v>
      </c>
      <c r="AU1235" s="227" t="s">
        <v>151</v>
      </c>
      <c r="AY1235" s="17" t="s">
        <v>143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151</v>
      </c>
      <c r="BK1235" s="228">
        <f>ROUND(I1235*H1235,2)</f>
        <v>0</v>
      </c>
      <c r="BL1235" s="17" t="s">
        <v>279</v>
      </c>
      <c r="BM1235" s="227" t="s">
        <v>1676</v>
      </c>
    </row>
    <row r="1236" s="12" customFormat="1" ht="22.8" customHeight="1">
      <c r="A1236" s="12"/>
      <c r="B1236" s="199"/>
      <c r="C1236" s="200"/>
      <c r="D1236" s="201" t="s">
        <v>72</v>
      </c>
      <c r="E1236" s="213" t="s">
        <v>1677</v>
      </c>
      <c r="F1236" s="213" t="s">
        <v>1678</v>
      </c>
      <c r="G1236" s="200"/>
      <c r="H1236" s="200"/>
      <c r="I1236" s="203"/>
      <c r="J1236" s="214">
        <f>BK1236</f>
        <v>0</v>
      </c>
      <c r="K1236" s="200"/>
      <c r="L1236" s="205"/>
      <c r="M1236" s="206"/>
      <c r="N1236" s="207"/>
      <c r="O1236" s="207"/>
      <c r="P1236" s="208">
        <f>P1237</f>
        <v>0</v>
      </c>
      <c r="Q1236" s="207"/>
      <c r="R1236" s="208">
        <f>R1237</f>
        <v>0</v>
      </c>
      <c r="S1236" s="207"/>
      <c r="T1236" s="209">
        <f>T1237</f>
        <v>0.016</v>
      </c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R1236" s="210" t="s">
        <v>151</v>
      </c>
      <c r="AT1236" s="211" t="s">
        <v>72</v>
      </c>
      <c r="AU1236" s="211" t="s">
        <v>81</v>
      </c>
      <c r="AY1236" s="210" t="s">
        <v>143</v>
      </c>
      <c r="BK1236" s="212">
        <f>BK1237</f>
        <v>0</v>
      </c>
    </row>
    <row r="1237" s="2" customFormat="1" ht="16.5" customHeight="1">
      <c r="A1237" s="38"/>
      <c r="B1237" s="39"/>
      <c r="C1237" s="215" t="s">
        <v>1679</v>
      </c>
      <c r="D1237" s="215" t="s">
        <v>146</v>
      </c>
      <c r="E1237" s="216" t="s">
        <v>1680</v>
      </c>
      <c r="F1237" s="217" t="s">
        <v>1681</v>
      </c>
      <c r="G1237" s="218" t="s">
        <v>192</v>
      </c>
      <c r="H1237" s="219">
        <v>1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</v>
      </c>
      <c r="R1237" s="225">
        <f>Q1237*H1237</f>
        <v>0</v>
      </c>
      <c r="S1237" s="225">
        <v>0.016</v>
      </c>
      <c r="T1237" s="226">
        <f>S1237*H1237</f>
        <v>0.016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279</v>
      </c>
      <c r="AT1237" s="227" t="s">
        <v>146</v>
      </c>
      <c r="AU1237" s="227" t="s">
        <v>151</v>
      </c>
      <c r="AY1237" s="17" t="s">
        <v>143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151</v>
      </c>
      <c r="BK1237" s="228">
        <f>ROUND(I1237*H1237,2)</f>
        <v>0</v>
      </c>
      <c r="BL1237" s="17" t="s">
        <v>279</v>
      </c>
      <c r="BM1237" s="227" t="s">
        <v>1682</v>
      </c>
    </row>
    <row r="1238" s="12" customFormat="1" ht="22.8" customHeight="1">
      <c r="A1238" s="12"/>
      <c r="B1238" s="199"/>
      <c r="C1238" s="200"/>
      <c r="D1238" s="201" t="s">
        <v>72</v>
      </c>
      <c r="E1238" s="213" t="s">
        <v>1683</v>
      </c>
      <c r="F1238" s="213" t="s">
        <v>1684</v>
      </c>
      <c r="G1238" s="200"/>
      <c r="H1238" s="200"/>
      <c r="I1238" s="203"/>
      <c r="J1238" s="214">
        <f>BK1238</f>
        <v>0</v>
      </c>
      <c r="K1238" s="200"/>
      <c r="L1238" s="205"/>
      <c r="M1238" s="206"/>
      <c r="N1238" s="207"/>
      <c r="O1238" s="207"/>
      <c r="P1238" s="208">
        <f>SUM(P1239:P1302)</f>
        <v>0</v>
      </c>
      <c r="Q1238" s="207"/>
      <c r="R1238" s="208">
        <f>SUM(R1239:R1302)</f>
        <v>0.33041652999999999</v>
      </c>
      <c r="S1238" s="207"/>
      <c r="T1238" s="209">
        <f>SUM(T1239:T1302)</f>
        <v>0</v>
      </c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R1238" s="210" t="s">
        <v>151</v>
      </c>
      <c r="AT1238" s="211" t="s">
        <v>72</v>
      </c>
      <c r="AU1238" s="211" t="s">
        <v>81</v>
      </c>
      <c r="AY1238" s="210" t="s">
        <v>143</v>
      </c>
      <c r="BK1238" s="212">
        <f>SUM(BK1239:BK1302)</f>
        <v>0</v>
      </c>
    </row>
    <row r="1239" s="2" customFormat="1" ht="16.5" customHeight="1">
      <c r="A1239" s="38"/>
      <c r="B1239" s="39"/>
      <c r="C1239" s="215" t="s">
        <v>1685</v>
      </c>
      <c r="D1239" s="215" t="s">
        <v>146</v>
      </c>
      <c r="E1239" s="216" t="s">
        <v>1686</v>
      </c>
      <c r="F1239" s="217" t="s">
        <v>1687</v>
      </c>
      <c r="G1239" s="218" t="s">
        <v>185</v>
      </c>
      <c r="H1239" s="219">
        <v>6.9009999999999998</v>
      </c>
      <c r="I1239" s="220"/>
      <c r="J1239" s="221">
        <f>ROUND(I1239*H1239,2)</f>
        <v>0</v>
      </c>
      <c r="K1239" s="222"/>
      <c r="L1239" s="44"/>
      <c r="M1239" s="223" t="s">
        <v>1</v>
      </c>
      <c r="N1239" s="224" t="s">
        <v>39</v>
      </c>
      <c r="O1239" s="91"/>
      <c r="P1239" s="225">
        <f>O1239*H1239</f>
        <v>0</v>
      </c>
      <c r="Q1239" s="225">
        <v>0</v>
      </c>
      <c r="R1239" s="225">
        <f>Q1239*H1239</f>
        <v>0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279</v>
      </c>
      <c r="AT1239" s="227" t="s">
        <v>146</v>
      </c>
      <c r="AU1239" s="227" t="s">
        <v>151</v>
      </c>
      <c r="AY1239" s="17" t="s">
        <v>143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151</v>
      </c>
      <c r="BK1239" s="228">
        <f>ROUND(I1239*H1239,2)</f>
        <v>0</v>
      </c>
      <c r="BL1239" s="17" t="s">
        <v>279</v>
      </c>
      <c r="BM1239" s="227" t="s">
        <v>1688</v>
      </c>
    </row>
    <row r="1240" s="13" customFormat="1">
      <c r="A1240" s="13"/>
      <c r="B1240" s="229"/>
      <c r="C1240" s="230"/>
      <c r="D1240" s="231" t="s">
        <v>153</v>
      </c>
      <c r="E1240" s="232" t="s">
        <v>1</v>
      </c>
      <c r="F1240" s="233" t="s">
        <v>211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153</v>
      </c>
      <c r="AU1240" s="239" t="s">
        <v>151</v>
      </c>
      <c r="AV1240" s="13" t="s">
        <v>81</v>
      </c>
      <c r="AW1240" s="13" t="s">
        <v>30</v>
      </c>
      <c r="AX1240" s="13" t="s">
        <v>73</v>
      </c>
      <c r="AY1240" s="239" t="s">
        <v>143</v>
      </c>
    </row>
    <row r="1241" s="14" customFormat="1">
      <c r="A1241" s="14"/>
      <c r="B1241" s="240"/>
      <c r="C1241" s="241"/>
      <c r="D1241" s="231" t="s">
        <v>153</v>
      </c>
      <c r="E1241" s="242" t="s">
        <v>1</v>
      </c>
      <c r="F1241" s="243" t="s">
        <v>1689</v>
      </c>
      <c r="G1241" s="241"/>
      <c r="H1241" s="244">
        <v>5.8949999999999996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153</v>
      </c>
      <c r="AU1241" s="250" t="s">
        <v>151</v>
      </c>
      <c r="AV1241" s="14" t="s">
        <v>151</v>
      </c>
      <c r="AW1241" s="14" t="s">
        <v>30</v>
      </c>
      <c r="AX1241" s="14" t="s">
        <v>73</v>
      </c>
      <c r="AY1241" s="250" t="s">
        <v>143</v>
      </c>
    </row>
    <row r="1242" s="13" customFormat="1">
      <c r="A1242" s="13"/>
      <c r="B1242" s="229"/>
      <c r="C1242" s="230"/>
      <c r="D1242" s="231" t="s">
        <v>153</v>
      </c>
      <c r="E1242" s="232" t="s">
        <v>1</v>
      </c>
      <c r="F1242" s="233" t="s">
        <v>213</v>
      </c>
      <c r="G1242" s="230"/>
      <c r="H1242" s="232" t="s">
        <v>1</v>
      </c>
      <c r="I1242" s="234"/>
      <c r="J1242" s="230"/>
      <c r="K1242" s="230"/>
      <c r="L1242" s="235"/>
      <c r="M1242" s="236"/>
      <c r="N1242" s="237"/>
      <c r="O1242" s="237"/>
      <c r="P1242" s="237"/>
      <c r="Q1242" s="237"/>
      <c r="R1242" s="237"/>
      <c r="S1242" s="237"/>
      <c r="T1242" s="23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9" t="s">
        <v>153</v>
      </c>
      <c r="AU1242" s="239" t="s">
        <v>151</v>
      </c>
      <c r="AV1242" s="13" t="s">
        <v>81</v>
      </c>
      <c r="AW1242" s="13" t="s">
        <v>30</v>
      </c>
      <c r="AX1242" s="13" t="s">
        <v>73</v>
      </c>
      <c r="AY1242" s="239" t="s">
        <v>143</v>
      </c>
    </row>
    <row r="1243" s="14" customFormat="1">
      <c r="A1243" s="14"/>
      <c r="B1243" s="240"/>
      <c r="C1243" s="241"/>
      <c r="D1243" s="231" t="s">
        <v>153</v>
      </c>
      <c r="E1243" s="242" t="s">
        <v>1</v>
      </c>
      <c r="F1243" s="243" t="s">
        <v>214</v>
      </c>
      <c r="G1243" s="241"/>
      <c r="H1243" s="244">
        <v>1.006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153</v>
      </c>
      <c r="AU1243" s="250" t="s">
        <v>151</v>
      </c>
      <c r="AV1243" s="14" t="s">
        <v>151</v>
      </c>
      <c r="AW1243" s="14" t="s">
        <v>30</v>
      </c>
      <c r="AX1243" s="14" t="s">
        <v>73</v>
      </c>
      <c r="AY1243" s="250" t="s">
        <v>143</v>
      </c>
    </row>
    <row r="1244" s="15" customFormat="1">
      <c r="A1244" s="15"/>
      <c r="B1244" s="251"/>
      <c r="C1244" s="252"/>
      <c r="D1244" s="231" t="s">
        <v>153</v>
      </c>
      <c r="E1244" s="253" t="s">
        <v>1</v>
      </c>
      <c r="F1244" s="254" t="s">
        <v>163</v>
      </c>
      <c r="G1244" s="252"/>
      <c r="H1244" s="255">
        <v>6.9009999999999998</v>
      </c>
      <c r="I1244" s="256"/>
      <c r="J1244" s="252"/>
      <c r="K1244" s="252"/>
      <c r="L1244" s="257"/>
      <c r="M1244" s="258"/>
      <c r="N1244" s="259"/>
      <c r="O1244" s="259"/>
      <c r="P1244" s="259"/>
      <c r="Q1244" s="259"/>
      <c r="R1244" s="259"/>
      <c r="S1244" s="259"/>
      <c r="T1244" s="260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61" t="s">
        <v>153</v>
      </c>
      <c r="AU1244" s="261" t="s">
        <v>151</v>
      </c>
      <c r="AV1244" s="15" t="s">
        <v>150</v>
      </c>
      <c r="AW1244" s="15" t="s">
        <v>30</v>
      </c>
      <c r="AX1244" s="15" t="s">
        <v>81</v>
      </c>
      <c r="AY1244" s="261" t="s">
        <v>143</v>
      </c>
    </row>
    <row r="1245" s="2" customFormat="1" ht="16.5" customHeight="1">
      <c r="A1245" s="38"/>
      <c r="B1245" s="39"/>
      <c r="C1245" s="215" t="s">
        <v>1690</v>
      </c>
      <c r="D1245" s="215" t="s">
        <v>146</v>
      </c>
      <c r="E1245" s="216" t="s">
        <v>1691</v>
      </c>
      <c r="F1245" s="217" t="s">
        <v>1692</v>
      </c>
      <c r="G1245" s="218" t="s">
        <v>185</v>
      </c>
      <c r="H1245" s="219">
        <v>6.9009999999999998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0.00029999999999999997</v>
      </c>
      <c r="R1245" s="225">
        <f>Q1245*H1245</f>
        <v>0.0020702999999999997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279</v>
      </c>
      <c r="AT1245" s="227" t="s">
        <v>146</v>
      </c>
      <c r="AU1245" s="227" t="s">
        <v>151</v>
      </c>
      <c r="AY1245" s="17" t="s">
        <v>143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151</v>
      </c>
      <c r="BK1245" s="228">
        <f>ROUND(I1245*H1245,2)</f>
        <v>0</v>
      </c>
      <c r="BL1245" s="17" t="s">
        <v>279</v>
      </c>
      <c r="BM1245" s="227" t="s">
        <v>1693</v>
      </c>
    </row>
    <row r="1246" s="13" customFormat="1">
      <c r="A1246" s="13"/>
      <c r="B1246" s="229"/>
      <c r="C1246" s="230"/>
      <c r="D1246" s="231" t="s">
        <v>153</v>
      </c>
      <c r="E1246" s="232" t="s">
        <v>1</v>
      </c>
      <c r="F1246" s="233" t="s">
        <v>211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153</v>
      </c>
      <c r="AU1246" s="239" t="s">
        <v>151</v>
      </c>
      <c r="AV1246" s="13" t="s">
        <v>81</v>
      </c>
      <c r="AW1246" s="13" t="s">
        <v>30</v>
      </c>
      <c r="AX1246" s="13" t="s">
        <v>73</v>
      </c>
      <c r="AY1246" s="239" t="s">
        <v>143</v>
      </c>
    </row>
    <row r="1247" s="14" customFormat="1">
      <c r="A1247" s="14"/>
      <c r="B1247" s="240"/>
      <c r="C1247" s="241"/>
      <c r="D1247" s="231" t="s">
        <v>153</v>
      </c>
      <c r="E1247" s="242" t="s">
        <v>1</v>
      </c>
      <c r="F1247" s="243" t="s">
        <v>1689</v>
      </c>
      <c r="G1247" s="241"/>
      <c r="H1247" s="244">
        <v>5.8949999999999996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153</v>
      </c>
      <c r="AU1247" s="250" t="s">
        <v>151</v>
      </c>
      <c r="AV1247" s="14" t="s">
        <v>151</v>
      </c>
      <c r="AW1247" s="14" t="s">
        <v>30</v>
      </c>
      <c r="AX1247" s="14" t="s">
        <v>73</v>
      </c>
      <c r="AY1247" s="250" t="s">
        <v>143</v>
      </c>
    </row>
    <row r="1248" s="13" customFormat="1">
      <c r="A1248" s="13"/>
      <c r="B1248" s="229"/>
      <c r="C1248" s="230"/>
      <c r="D1248" s="231" t="s">
        <v>153</v>
      </c>
      <c r="E1248" s="232" t="s">
        <v>1</v>
      </c>
      <c r="F1248" s="233" t="s">
        <v>213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153</v>
      </c>
      <c r="AU1248" s="239" t="s">
        <v>151</v>
      </c>
      <c r="AV1248" s="13" t="s">
        <v>81</v>
      </c>
      <c r="AW1248" s="13" t="s">
        <v>30</v>
      </c>
      <c r="AX1248" s="13" t="s">
        <v>73</v>
      </c>
      <c r="AY1248" s="239" t="s">
        <v>143</v>
      </c>
    </row>
    <row r="1249" s="14" customFormat="1">
      <c r="A1249" s="14"/>
      <c r="B1249" s="240"/>
      <c r="C1249" s="241"/>
      <c r="D1249" s="231" t="s">
        <v>153</v>
      </c>
      <c r="E1249" s="242" t="s">
        <v>1</v>
      </c>
      <c r="F1249" s="243" t="s">
        <v>214</v>
      </c>
      <c r="G1249" s="241"/>
      <c r="H1249" s="244">
        <v>1.006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153</v>
      </c>
      <c r="AU1249" s="250" t="s">
        <v>151</v>
      </c>
      <c r="AV1249" s="14" t="s">
        <v>151</v>
      </c>
      <c r="AW1249" s="14" t="s">
        <v>30</v>
      </c>
      <c r="AX1249" s="14" t="s">
        <v>73</v>
      </c>
      <c r="AY1249" s="250" t="s">
        <v>143</v>
      </c>
    </row>
    <row r="1250" s="15" customFormat="1">
      <c r="A1250" s="15"/>
      <c r="B1250" s="251"/>
      <c r="C1250" s="252"/>
      <c r="D1250" s="231" t="s">
        <v>153</v>
      </c>
      <c r="E1250" s="253" t="s">
        <v>1</v>
      </c>
      <c r="F1250" s="254" t="s">
        <v>163</v>
      </c>
      <c r="G1250" s="252"/>
      <c r="H1250" s="255">
        <v>6.9009999999999998</v>
      </c>
      <c r="I1250" s="256"/>
      <c r="J1250" s="252"/>
      <c r="K1250" s="252"/>
      <c r="L1250" s="257"/>
      <c r="M1250" s="258"/>
      <c r="N1250" s="259"/>
      <c r="O1250" s="259"/>
      <c r="P1250" s="259"/>
      <c r="Q1250" s="259"/>
      <c r="R1250" s="259"/>
      <c r="S1250" s="259"/>
      <c r="T1250" s="260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1" t="s">
        <v>153</v>
      </c>
      <c r="AU1250" s="261" t="s">
        <v>151</v>
      </c>
      <c r="AV1250" s="15" t="s">
        <v>150</v>
      </c>
      <c r="AW1250" s="15" t="s">
        <v>30</v>
      </c>
      <c r="AX1250" s="15" t="s">
        <v>81</v>
      </c>
      <c r="AY1250" s="261" t="s">
        <v>143</v>
      </c>
    </row>
    <row r="1251" s="2" customFormat="1" ht="24.15" customHeight="1">
      <c r="A1251" s="38"/>
      <c r="B1251" s="39"/>
      <c r="C1251" s="215" t="s">
        <v>1694</v>
      </c>
      <c r="D1251" s="215" t="s">
        <v>146</v>
      </c>
      <c r="E1251" s="216" t="s">
        <v>1695</v>
      </c>
      <c r="F1251" s="217" t="s">
        <v>1696</v>
      </c>
      <c r="G1251" s="218" t="s">
        <v>185</v>
      </c>
      <c r="H1251" s="219">
        <v>6.9009999999999998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0.0075799999999999999</v>
      </c>
      <c r="R1251" s="225">
        <f>Q1251*H1251</f>
        <v>0.052309580000000001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279</v>
      </c>
      <c r="AT1251" s="227" t="s">
        <v>146</v>
      </c>
      <c r="AU1251" s="227" t="s">
        <v>151</v>
      </c>
      <c r="AY1251" s="17" t="s">
        <v>143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151</v>
      </c>
      <c r="BK1251" s="228">
        <f>ROUND(I1251*H1251,2)</f>
        <v>0</v>
      </c>
      <c r="BL1251" s="17" t="s">
        <v>279</v>
      </c>
      <c r="BM1251" s="227" t="s">
        <v>1697</v>
      </c>
    </row>
    <row r="1252" s="13" customFormat="1">
      <c r="A1252" s="13"/>
      <c r="B1252" s="229"/>
      <c r="C1252" s="230"/>
      <c r="D1252" s="231" t="s">
        <v>153</v>
      </c>
      <c r="E1252" s="232" t="s">
        <v>1</v>
      </c>
      <c r="F1252" s="233" t="s">
        <v>211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153</v>
      </c>
      <c r="AU1252" s="239" t="s">
        <v>151</v>
      </c>
      <c r="AV1252" s="13" t="s">
        <v>81</v>
      </c>
      <c r="AW1252" s="13" t="s">
        <v>30</v>
      </c>
      <c r="AX1252" s="13" t="s">
        <v>73</v>
      </c>
      <c r="AY1252" s="239" t="s">
        <v>143</v>
      </c>
    </row>
    <row r="1253" s="14" customFormat="1">
      <c r="A1253" s="14"/>
      <c r="B1253" s="240"/>
      <c r="C1253" s="241"/>
      <c r="D1253" s="231" t="s">
        <v>153</v>
      </c>
      <c r="E1253" s="242" t="s">
        <v>1</v>
      </c>
      <c r="F1253" s="243" t="s">
        <v>1689</v>
      </c>
      <c r="G1253" s="241"/>
      <c r="H1253" s="244">
        <v>5.8949999999999996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153</v>
      </c>
      <c r="AU1253" s="250" t="s">
        <v>151</v>
      </c>
      <c r="AV1253" s="14" t="s">
        <v>151</v>
      </c>
      <c r="AW1253" s="14" t="s">
        <v>30</v>
      </c>
      <c r="AX1253" s="14" t="s">
        <v>73</v>
      </c>
      <c r="AY1253" s="250" t="s">
        <v>143</v>
      </c>
    </row>
    <row r="1254" s="13" customFormat="1">
      <c r="A1254" s="13"/>
      <c r="B1254" s="229"/>
      <c r="C1254" s="230"/>
      <c r="D1254" s="231" t="s">
        <v>153</v>
      </c>
      <c r="E1254" s="232" t="s">
        <v>1</v>
      </c>
      <c r="F1254" s="233" t="s">
        <v>213</v>
      </c>
      <c r="G1254" s="230"/>
      <c r="H1254" s="232" t="s">
        <v>1</v>
      </c>
      <c r="I1254" s="234"/>
      <c r="J1254" s="230"/>
      <c r="K1254" s="230"/>
      <c r="L1254" s="235"/>
      <c r="M1254" s="236"/>
      <c r="N1254" s="237"/>
      <c r="O1254" s="237"/>
      <c r="P1254" s="237"/>
      <c r="Q1254" s="237"/>
      <c r="R1254" s="237"/>
      <c r="S1254" s="237"/>
      <c r="T1254" s="238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9" t="s">
        <v>153</v>
      </c>
      <c r="AU1254" s="239" t="s">
        <v>151</v>
      </c>
      <c r="AV1254" s="13" t="s">
        <v>81</v>
      </c>
      <c r="AW1254" s="13" t="s">
        <v>30</v>
      </c>
      <c r="AX1254" s="13" t="s">
        <v>73</v>
      </c>
      <c r="AY1254" s="239" t="s">
        <v>143</v>
      </c>
    </row>
    <row r="1255" s="14" customFormat="1">
      <c r="A1255" s="14"/>
      <c r="B1255" s="240"/>
      <c r="C1255" s="241"/>
      <c r="D1255" s="231" t="s">
        <v>153</v>
      </c>
      <c r="E1255" s="242" t="s">
        <v>1</v>
      </c>
      <c r="F1255" s="243" t="s">
        <v>214</v>
      </c>
      <c r="G1255" s="241"/>
      <c r="H1255" s="244">
        <v>1.006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0" t="s">
        <v>153</v>
      </c>
      <c r="AU1255" s="250" t="s">
        <v>151</v>
      </c>
      <c r="AV1255" s="14" t="s">
        <v>151</v>
      </c>
      <c r="AW1255" s="14" t="s">
        <v>30</v>
      </c>
      <c r="AX1255" s="14" t="s">
        <v>73</v>
      </c>
      <c r="AY1255" s="250" t="s">
        <v>143</v>
      </c>
    </row>
    <row r="1256" s="15" customFormat="1">
      <c r="A1256" s="15"/>
      <c r="B1256" s="251"/>
      <c r="C1256" s="252"/>
      <c r="D1256" s="231" t="s">
        <v>153</v>
      </c>
      <c r="E1256" s="253" t="s">
        <v>1</v>
      </c>
      <c r="F1256" s="254" t="s">
        <v>163</v>
      </c>
      <c r="G1256" s="252"/>
      <c r="H1256" s="255">
        <v>6.9009999999999998</v>
      </c>
      <c r="I1256" s="256"/>
      <c r="J1256" s="252"/>
      <c r="K1256" s="252"/>
      <c r="L1256" s="257"/>
      <c r="M1256" s="258"/>
      <c r="N1256" s="259"/>
      <c r="O1256" s="259"/>
      <c r="P1256" s="259"/>
      <c r="Q1256" s="259"/>
      <c r="R1256" s="259"/>
      <c r="S1256" s="259"/>
      <c r="T1256" s="260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61" t="s">
        <v>153</v>
      </c>
      <c r="AU1256" s="261" t="s">
        <v>151</v>
      </c>
      <c r="AV1256" s="15" t="s">
        <v>150</v>
      </c>
      <c r="AW1256" s="15" t="s">
        <v>30</v>
      </c>
      <c r="AX1256" s="15" t="s">
        <v>81</v>
      </c>
      <c r="AY1256" s="261" t="s">
        <v>143</v>
      </c>
    </row>
    <row r="1257" s="2" customFormat="1" ht="37.8" customHeight="1">
      <c r="A1257" s="38"/>
      <c r="B1257" s="39"/>
      <c r="C1257" s="215" t="s">
        <v>1698</v>
      </c>
      <c r="D1257" s="215" t="s">
        <v>146</v>
      </c>
      <c r="E1257" s="216" t="s">
        <v>1699</v>
      </c>
      <c r="F1257" s="217" t="s">
        <v>1700</v>
      </c>
      <c r="G1257" s="218" t="s">
        <v>185</v>
      </c>
      <c r="H1257" s="219">
        <v>6.9009999999999998</v>
      </c>
      <c r="I1257" s="220"/>
      <c r="J1257" s="221">
        <f>ROUND(I1257*H1257,2)</f>
        <v>0</v>
      </c>
      <c r="K1257" s="222"/>
      <c r="L1257" s="44"/>
      <c r="M1257" s="223" t="s">
        <v>1</v>
      </c>
      <c r="N1257" s="224" t="s">
        <v>39</v>
      </c>
      <c r="O1257" s="91"/>
      <c r="P1257" s="225">
        <f>O1257*H1257</f>
        <v>0</v>
      </c>
      <c r="Q1257" s="225">
        <v>0.0089999999999999993</v>
      </c>
      <c r="R1257" s="225">
        <f>Q1257*H1257</f>
        <v>0.062108999999999991</v>
      </c>
      <c r="S1257" s="225">
        <v>0</v>
      </c>
      <c r="T1257" s="226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7" t="s">
        <v>279</v>
      </c>
      <c r="AT1257" s="227" t="s">
        <v>146</v>
      </c>
      <c r="AU1257" s="227" t="s">
        <v>151</v>
      </c>
      <c r="AY1257" s="17" t="s">
        <v>143</v>
      </c>
      <c r="BE1257" s="228">
        <f>IF(N1257="základní",J1257,0)</f>
        <v>0</v>
      </c>
      <c r="BF1257" s="228">
        <f>IF(N1257="snížená",J1257,0)</f>
        <v>0</v>
      </c>
      <c r="BG1257" s="228">
        <f>IF(N1257="zákl. přenesená",J1257,0)</f>
        <v>0</v>
      </c>
      <c r="BH1257" s="228">
        <f>IF(N1257="sníž. přenesená",J1257,0)</f>
        <v>0</v>
      </c>
      <c r="BI1257" s="228">
        <f>IF(N1257="nulová",J1257,0)</f>
        <v>0</v>
      </c>
      <c r="BJ1257" s="17" t="s">
        <v>151</v>
      </c>
      <c r="BK1257" s="228">
        <f>ROUND(I1257*H1257,2)</f>
        <v>0</v>
      </c>
      <c r="BL1257" s="17" t="s">
        <v>279</v>
      </c>
      <c r="BM1257" s="227" t="s">
        <v>1701</v>
      </c>
    </row>
    <row r="1258" s="13" customFormat="1">
      <c r="A1258" s="13"/>
      <c r="B1258" s="229"/>
      <c r="C1258" s="230"/>
      <c r="D1258" s="231" t="s">
        <v>153</v>
      </c>
      <c r="E1258" s="232" t="s">
        <v>1</v>
      </c>
      <c r="F1258" s="233" t="s">
        <v>211</v>
      </c>
      <c r="G1258" s="230"/>
      <c r="H1258" s="232" t="s">
        <v>1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9" t="s">
        <v>153</v>
      </c>
      <c r="AU1258" s="239" t="s">
        <v>151</v>
      </c>
      <c r="AV1258" s="13" t="s">
        <v>81</v>
      </c>
      <c r="AW1258" s="13" t="s">
        <v>30</v>
      </c>
      <c r="AX1258" s="13" t="s">
        <v>73</v>
      </c>
      <c r="AY1258" s="239" t="s">
        <v>143</v>
      </c>
    </row>
    <row r="1259" s="14" customFormat="1">
      <c r="A1259" s="14"/>
      <c r="B1259" s="240"/>
      <c r="C1259" s="241"/>
      <c r="D1259" s="231" t="s">
        <v>153</v>
      </c>
      <c r="E1259" s="242" t="s">
        <v>1</v>
      </c>
      <c r="F1259" s="243" t="s">
        <v>1689</v>
      </c>
      <c r="G1259" s="241"/>
      <c r="H1259" s="244">
        <v>5.8949999999999996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153</v>
      </c>
      <c r="AU1259" s="250" t="s">
        <v>151</v>
      </c>
      <c r="AV1259" s="14" t="s">
        <v>151</v>
      </c>
      <c r="AW1259" s="14" t="s">
        <v>30</v>
      </c>
      <c r="AX1259" s="14" t="s">
        <v>73</v>
      </c>
      <c r="AY1259" s="250" t="s">
        <v>143</v>
      </c>
    </row>
    <row r="1260" s="13" customFormat="1">
      <c r="A1260" s="13"/>
      <c r="B1260" s="229"/>
      <c r="C1260" s="230"/>
      <c r="D1260" s="231" t="s">
        <v>153</v>
      </c>
      <c r="E1260" s="232" t="s">
        <v>1</v>
      </c>
      <c r="F1260" s="233" t="s">
        <v>213</v>
      </c>
      <c r="G1260" s="230"/>
      <c r="H1260" s="232" t="s">
        <v>1</v>
      </c>
      <c r="I1260" s="234"/>
      <c r="J1260" s="230"/>
      <c r="K1260" s="230"/>
      <c r="L1260" s="235"/>
      <c r="M1260" s="236"/>
      <c r="N1260" s="237"/>
      <c r="O1260" s="237"/>
      <c r="P1260" s="237"/>
      <c r="Q1260" s="237"/>
      <c r="R1260" s="237"/>
      <c r="S1260" s="237"/>
      <c r="T1260" s="23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9" t="s">
        <v>153</v>
      </c>
      <c r="AU1260" s="239" t="s">
        <v>151</v>
      </c>
      <c r="AV1260" s="13" t="s">
        <v>81</v>
      </c>
      <c r="AW1260" s="13" t="s">
        <v>30</v>
      </c>
      <c r="AX1260" s="13" t="s">
        <v>73</v>
      </c>
      <c r="AY1260" s="239" t="s">
        <v>143</v>
      </c>
    </row>
    <row r="1261" s="14" customFormat="1">
      <c r="A1261" s="14"/>
      <c r="B1261" s="240"/>
      <c r="C1261" s="241"/>
      <c r="D1261" s="231" t="s">
        <v>153</v>
      </c>
      <c r="E1261" s="242" t="s">
        <v>1</v>
      </c>
      <c r="F1261" s="243" t="s">
        <v>214</v>
      </c>
      <c r="G1261" s="241"/>
      <c r="H1261" s="244">
        <v>1.006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0" t="s">
        <v>153</v>
      </c>
      <c r="AU1261" s="250" t="s">
        <v>151</v>
      </c>
      <c r="AV1261" s="14" t="s">
        <v>151</v>
      </c>
      <c r="AW1261" s="14" t="s">
        <v>30</v>
      </c>
      <c r="AX1261" s="14" t="s">
        <v>73</v>
      </c>
      <c r="AY1261" s="250" t="s">
        <v>143</v>
      </c>
    </row>
    <row r="1262" s="15" customFormat="1">
      <c r="A1262" s="15"/>
      <c r="B1262" s="251"/>
      <c r="C1262" s="252"/>
      <c r="D1262" s="231" t="s">
        <v>153</v>
      </c>
      <c r="E1262" s="253" t="s">
        <v>1</v>
      </c>
      <c r="F1262" s="254" t="s">
        <v>163</v>
      </c>
      <c r="G1262" s="252"/>
      <c r="H1262" s="255">
        <v>6.9009999999999998</v>
      </c>
      <c r="I1262" s="256"/>
      <c r="J1262" s="252"/>
      <c r="K1262" s="252"/>
      <c r="L1262" s="257"/>
      <c r="M1262" s="258"/>
      <c r="N1262" s="259"/>
      <c r="O1262" s="259"/>
      <c r="P1262" s="259"/>
      <c r="Q1262" s="259"/>
      <c r="R1262" s="259"/>
      <c r="S1262" s="259"/>
      <c r="T1262" s="260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61" t="s">
        <v>153</v>
      </c>
      <c r="AU1262" s="261" t="s">
        <v>151</v>
      </c>
      <c r="AV1262" s="15" t="s">
        <v>150</v>
      </c>
      <c r="AW1262" s="15" t="s">
        <v>30</v>
      </c>
      <c r="AX1262" s="15" t="s">
        <v>81</v>
      </c>
      <c r="AY1262" s="261" t="s">
        <v>143</v>
      </c>
    </row>
    <row r="1263" s="2" customFormat="1" ht="37.8" customHeight="1">
      <c r="A1263" s="38"/>
      <c r="B1263" s="39"/>
      <c r="C1263" s="262" t="s">
        <v>1702</v>
      </c>
      <c r="D1263" s="262" t="s">
        <v>170</v>
      </c>
      <c r="E1263" s="263" t="s">
        <v>1703</v>
      </c>
      <c r="F1263" s="264" t="s">
        <v>1704</v>
      </c>
      <c r="G1263" s="265" t="s">
        <v>185</v>
      </c>
      <c r="H1263" s="266">
        <v>9.6609999999999996</v>
      </c>
      <c r="I1263" s="267"/>
      <c r="J1263" s="268">
        <f>ROUND(I1263*H1263,2)</f>
        <v>0</v>
      </c>
      <c r="K1263" s="269"/>
      <c r="L1263" s="270"/>
      <c r="M1263" s="271" t="s">
        <v>1</v>
      </c>
      <c r="N1263" s="272" t="s">
        <v>39</v>
      </c>
      <c r="O1263" s="91"/>
      <c r="P1263" s="225">
        <f>O1263*H1263</f>
        <v>0</v>
      </c>
      <c r="Q1263" s="225">
        <v>0.021999999999999999</v>
      </c>
      <c r="R1263" s="225">
        <f>Q1263*H1263</f>
        <v>0.21254199999999998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353</v>
      </c>
      <c r="AT1263" s="227" t="s">
        <v>170</v>
      </c>
      <c r="AU1263" s="227" t="s">
        <v>151</v>
      </c>
      <c r="AY1263" s="17" t="s">
        <v>143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151</v>
      </c>
      <c r="BK1263" s="228">
        <f>ROUND(I1263*H1263,2)</f>
        <v>0</v>
      </c>
      <c r="BL1263" s="17" t="s">
        <v>279</v>
      </c>
      <c r="BM1263" s="227" t="s">
        <v>1705</v>
      </c>
    </row>
    <row r="1264" s="15" customFormat="1">
      <c r="A1264" s="15"/>
      <c r="B1264" s="251"/>
      <c r="C1264" s="252"/>
      <c r="D1264" s="231" t="s">
        <v>153</v>
      </c>
      <c r="E1264" s="253" t="s">
        <v>1</v>
      </c>
      <c r="F1264" s="254" t="s">
        <v>163</v>
      </c>
      <c r="G1264" s="252"/>
      <c r="H1264" s="255">
        <v>0</v>
      </c>
      <c r="I1264" s="256"/>
      <c r="J1264" s="252"/>
      <c r="K1264" s="252"/>
      <c r="L1264" s="257"/>
      <c r="M1264" s="258"/>
      <c r="N1264" s="259"/>
      <c r="O1264" s="259"/>
      <c r="P1264" s="259"/>
      <c r="Q1264" s="259"/>
      <c r="R1264" s="259"/>
      <c r="S1264" s="259"/>
      <c r="T1264" s="260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61" t="s">
        <v>153</v>
      </c>
      <c r="AU1264" s="261" t="s">
        <v>151</v>
      </c>
      <c r="AV1264" s="15" t="s">
        <v>150</v>
      </c>
      <c r="AW1264" s="15" t="s">
        <v>30</v>
      </c>
      <c r="AX1264" s="15" t="s">
        <v>73</v>
      </c>
      <c r="AY1264" s="261" t="s">
        <v>143</v>
      </c>
    </row>
    <row r="1265" s="13" customFormat="1">
      <c r="A1265" s="13"/>
      <c r="B1265" s="229"/>
      <c r="C1265" s="230"/>
      <c r="D1265" s="231" t="s">
        <v>153</v>
      </c>
      <c r="E1265" s="232" t="s">
        <v>1</v>
      </c>
      <c r="F1265" s="233" t="s">
        <v>1706</v>
      </c>
      <c r="G1265" s="230"/>
      <c r="H1265" s="232" t="s">
        <v>1</v>
      </c>
      <c r="I1265" s="234"/>
      <c r="J1265" s="230"/>
      <c r="K1265" s="230"/>
      <c r="L1265" s="235"/>
      <c r="M1265" s="236"/>
      <c r="N1265" s="237"/>
      <c r="O1265" s="237"/>
      <c r="P1265" s="237"/>
      <c r="Q1265" s="237"/>
      <c r="R1265" s="237"/>
      <c r="S1265" s="237"/>
      <c r="T1265" s="23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39" t="s">
        <v>153</v>
      </c>
      <c r="AU1265" s="239" t="s">
        <v>151</v>
      </c>
      <c r="AV1265" s="13" t="s">
        <v>81</v>
      </c>
      <c r="AW1265" s="13" t="s">
        <v>30</v>
      </c>
      <c r="AX1265" s="13" t="s">
        <v>73</v>
      </c>
      <c r="AY1265" s="239" t="s">
        <v>143</v>
      </c>
    </row>
    <row r="1266" s="14" customFormat="1">
      <c r="A1266" s="14"/>
      <c r="B1266" s="240"/>
      <c r="C1266" s="241"/>
      <c r="D1266" s="231" t="s">
        <v>153</v>
      </c>
      <c r="E1266" s="242" t="s">
        <v>1</v>
      </c>
      <c r="F1266" s="243" t="s">
        <v>1707</v>
      </c>
      <c r="G1266" s="241"/>
      <c r="H1266" s="244">
        <v>9.6609999999999996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153</v>
      </c>
      <c r="AU1266" s="250" t="s">
        <v>151</v>
      </c>
      <c r="AV1266" s="14" t="s">
        <v>151</v>
      </c>
      <c r="AW1266" s="14" t="s">
        <v>30</v>
      </c>
      <c r="AX1266" s="14" t="s">
        <v>73</v>
      </c>
      <c r="AY1266" s="250" t="s">
        <v>143</v>
      </c>
    </row>
    <row r="1267" s="15" customFormat="1">
      <c r="A1267" s="15"/>
      <c r="B1267" s="251"/>
      <c r="C1267" s="252"/>
      <c r="D1267" s="231" t="s">
        <v>153</v>
      </c>
      <c r="E1267" s="253" t="s">
        <v>1</v>
      </c>
      <c r="F1267" s="254" t="s">
        <v>163</v>
      </c>
      <c r="G1267" s="252"/>
      <c r="H1267" s="255">
        <v>9.6609999999999996</v>
      </c>
      <c r="I1267" s="256"/>
      <c r="J1267" s="252"/>
      <c r="K1267" s="252"/>
      <c r="L1267" s="257"/>
      <c r="M1267" s="258"/>
      <c r="N1267" s="259"/>
      <c r="O1267" s="259"/>
      <c r="P1267" s="259"/>
      <c r="Q1267" s="259"/>
      <c r="R1267" s="259"/>
      <c r="S1267" s="259"/>
      <c r="T1267" s="260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61" t="s">
        <v>153</v>
      </c>
      <c r="AU1267" s="261" t="s">
        <v>151</v>
      </c>
      <c r="AV1267" s="15" t="s">
        <v>150</v>
      </c>
      <c r="AW1267" s="15" t="s">
        <v>30</v>
      </c>
      <c r="AX1267" s="15" t="s">
        <v>81</v>
      </c>
      <c r="AY1267" s="261" t="s">
        <v>143</v>
      </c>
    </row>
    <row r="1268" s="2" customFormat="1" ht="24.15" customHeight="1">
      <c r="A1268" s="38"/>
      <c r="B1268" s="39"/>
      <c r="C1268" s="215" t="s">
        <v>1708</v>
      </c>
      <c r="D1268" s="215" t="s">
        <v>146</v>
      </c>
      <c r="E1268" s="216" t="s">
        <v>1709</v>
      </c>
      <c r="F1268" s="217" t="s">
        <v>1710</v>
      </c>
      <c r="G1268" s="218" t="s">
        <v>185</v>
      </c>
      <c r="H1268" s="219">
        <v>6.9009999999999998</v>
      </c>
      <c r="I1268" s="220"/>
      <c r="J1268" s="221">
        <f>ROUND(I1268*H1268,2)</f>
        <v>0</v>
      </c>
      <c r="K1268" s="222"/>
      <c r="L1268" s="44"/>
      <c r="M1268" s="223" t="s">
        <v>1</v>
      </c>
      <c r="N1268" s="224" t="s">
        <v>39</v>
      </c>
      <c r="O1268" s="91"/>
      <c r="P1268" s="225">
        <f>O1268*H1268</f>
        <v>0</v>
      </c>
      <c r="Q1268" s="225">
        <v>0</v>
      </c>
      <c r="R1268" s="225">
        <f>Q1268*H1268</f>
        <v>0</v>
      </c>
      <c r="S1268" s="225">
        <v>0</v>
      </c>
      <c r="T1268" s="226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279</v>
      </c>
      <c r="AT1268" s="227" t="s">
        <v>146</v>
      </c>
      <c r="AU1268" s="227" t="s">
        <v>151</v>
      </c>
      <c r="AY1268" s="17" t="s">
        <v>143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151</v>
      </c>
      <c r="BK1268" s="228">
        <f>ROUND(I1268*H1268,2)</f>
        <v>0</v>
      </c>
      <c r="BL1268" s="17" t="s">
        <v>279</v>
      </c>
      <c r="BM1268" s="227" t="s">
        <v>1711</v>
      </c>
    </row>
    <row r="1269" s="13" customFormat="1">
      <c r="A1269" s="13"/>
      <c r="B1269" s="229"/>
      <c r="C1269" s="230"/>
      <c r="D1269" s="231" t="s">
        <v>153</v>
      </c>
      <c r="E1269" s="232" t="s">
        <v>1</v>
      </c>
      <c r="F1269" s="233" t="s">
        <v>211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153</v>
      </c>
      <c r="AU1269" s="239" t="s">
        <v>151</v>
      </c>
      <c r="AV1269" s="13" t="s">
        <v>81</v>
      </c>
      <c r="AW1269" s="13" t="s">
        <v>30</v>
      </c>
      <c r="AX1269" s="13" t="s">
        <v>73</v>
      </c>
      <c r="AY1269" s="239" t="s">
        <v>143</v>
      </c>
    </row>
    <row r="1270" s="14" customFormat="1">
      <c r="A1270" s="14"/>
      <c r="B1270" s="240"/>
      <c r="C1270" s="241"/>
      <c r="D1270" s="231" t="s">
        <v>153</v>
      </c>
      <c r="E1270" s="242" t="s">
        <v>1</v>
      </c>
      <c r="F1270" s="243" t="s">
        <v>1689</v>
      </c>
      <c r="G1270" s="241"/>
      <c r="H1270" s="244">
        <v>5.8949999999999996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153</v>
      </c>
      <c r="AU1270" s="250" t="s">
        <v>151</v>
      </c>
      <c r="AV1270" s="14" t="s">
        <v>151</v>
      </c>
      <c r="AW1270" s="14" t="s">
        <v>30</v>
      </c>
      <c r="AX1270" s="14" t="s">
        <v>73</v>
      </c>
      <c r="AY1270" s="250" t="s">
        <v>143</v>
      </c>
    </row>
    <row r="1271" s="13" customFormat="1">
      <c r="A1271" s="13"/>
      <c r="B1271" s="229"/>
      <c r="C1271" s="230"/>
      <c r="D1271" s="231" t="s">
        <v>153</v>
      </c>
      <c r="E1271" s="232" t="s">
        <v>1</v>
      </c>
      <c r="F1271" s="233" t="s">
        <v>213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153</v>
      </c>
      <c r="AU1271" s="239" t="s">
        <v>151</v>
      </c>
      <c r="AV1271" s="13" t="s">
        <v>81</v>
      </c>
      <c r="AW1271" s="13" t="s">
        <v>30</v>
      </c>
      <c r="AX1271" s="13" t="s">
        <v>73</v>
      </c>
      <c r="AY1271" s="239" t="s">
        <v>143</v>
      </c>
    </row>
    <row r="1272" s="14" customFormat="1">
      <c r="A1272" s="14"/>
      <c r="B1272" s="240"/>
      <c r="C1272" s="241"/>
      <c r="D1272" s="231" t="s">
        <v>153</v>
      </c>
      <c r="E1272" s="242" t="s">
        <v>1</v>
      </c>
      <c r="F1272" s="243" t="s">
        <v>214</v>
      </c>
      <c r="G1272" s="241"/>
      <c r="H1272" s="244">
        <v>1.006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153</v>
      </c>
      <c r="AU1272" s="250" t="s">
        <v>151</v>
      </c>
      <c r="AV1272" s="14" t="s">
        <v>151</v>
      </c>
      <c r="AW1272" s="14" t="s">
        <v>30</v>
      </c>
      <c r="AX1272" s="14" t="s">
        <v>73</v>
      </c>
      <c r="AY1272" s="250" t="s">
        <v>143</v>
      </c>
    </row>
    <row r="1273" s="15" customFormat="1">
      <c r="A1273" s="15"/>
      <c r="B1273" s="251"/>
      <c r="C1273" s="252"/>
      <c r="D1273" s="231" t="s">
        <v>153</v>
      </c>
      <c r="E1273" s="253" t="s">
        <v>1</v>
      </c>
      <c r="F1273" s="254" t="s">
        <v>163</v>
      </c>
      <c r="G1273" s="252"/>
      <c r="H1273" s="255">
        <v>6.9009999999999998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1" t="s">
        <v>153</v>
      </c>
      <c r="AU1273" s="261" t="s">
        <v>151</v>
      </c>
      <c r="AV1273" s="15" t="s">
        <v>150</v>
      </c>
      <c r="AW1273" s="15" t="s">
        <v>30</v>
      </c>
      <c r="AX1273" s="15" t="s">
        <v>81</v>
      </c>
      <c r="AY1273" s="261" t="s">
        <v>143</v>
      </c>
    </row>
    <row r="1274" s="2" customFormat="1" ht="16.5" customHeight="1">
      <c r="A1274" s="38"/>
      <c r="B1274" s="39"/>
      <c r="C1274" s="215" t="s">
        <v>1712</v>
      </c>
      <c r="D1274" s="215" t="s">
        <v>146</v>
      </c>
      <c r="E1274" s="216" t="s">
        <v>1713</v>
      </c>
      <c r="F1274" s="217" t="s">
        <v>1714</v>
      </c>
      <c r="G1274" s="218" t="s">
        <v>192</v>
      </c>
      <c r="H1274" s="219">
        <v>13.612</v>
      </c>
      <c r="I1274" s="220"/>
      <c r="J1274" s="221">
        <f>ROUND(I1274*H1274,2)</f>
        <v>0</v>
      </c>
      <c r="K1274" s="222"/>
      <c r="L1274" s="44"/>
      <c r="M1274" s="223" t="s">
        <v>1</v>
      </c>
      <c r="N1274" s="224" t="s">
        <v>39</v>
      </c>
      <c r="O1274" s="91"/>
      <c r="P1274" s="225">
        <f>O1274*H1274</f>
        <v>0</v>
      </c>
      <c r="Q1274" s="225">
        <v>3.0000000000000001E-05</v>
      </c>
      <c r="R1274" s="225">
        <f>Q1274*H1274</f>
        <v>0.00040836000000000003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279</v>
      </c>
      <c r="AT1274" s="227" t="s">
        <v>146</v>
      </c>
      <c r="AU1274" s="227" t="s">
        <v>151</v>
      </c>
      <c r="AY1274" s="17" t="s">
        <v>143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151</v>
      </c>
      <c r="BK1274" s="228">
        <f>ROUND(I1274*H1274,2)</f>
        <v>0</v>
      </c>
      <c r="BL1274" s="17" t="s">
        <v>279</v>
      </c>
      <c r="BM1274" s="227" t="s">
        <v>1715</v>
      </c>
    </row>
    <row r="1275" s="13" customFormat="1">
      <c r="A1275" s="13"/>
      <c r="B1275" s="229"/>
      <c r="C1275" s="230"/>
      <c r="D1275" s="231" t="s">
        <v>153</v>
      </c>
      <c r="E1275" s="232" t="s">
        <v>1</v>
      </c>
      <c r="F1275" s="233" t="s">
        <v>1716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153</v>
      </c>
      <c r="AU1275" s="239" t="s">
        <v>151</v>
      </c>
      <c r="AV1275" s="13" t="s">
        <v>81</v>
      </c>
      <c r="AW1275" s="13" t="s">
        <v>30</v>
      </c>
      <c r="AX1275" s="13" t="s">
        <v>73</v>
      </c>
      <c r="AY1275" s="239" t="s">
        <v>143</v>
      </c>
    </row>
    <row r="1276" s="13" customFormat="1">
      <c r="A1276" s="13"/>
      <c r="B1276" s="229"/>
      <c r="C1276" s="230"/>
      <c r="D1276" s="231" t="s">
        <v>153</v>
      </c>
      <c r="E1276" s="232" t="s">
        <v>1</v>
      </c>
      <c r="F1276" s="233" t="s">
        <v>211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153</v>
      </c>
      <c r="AU1276" s="239" t="s">
        <v>151</v>
      </c>
      <c r="AV1276" s="13" t="s">
        <v>81</v>
      </c>
      <c r="AW1276" s="13" t="s">
        <v>30</v>
      </c>
      <c r="AX1276" s="13" t="s">
        <v>73</v>
      </c>
      <c r="AY1276" s="239" t="s">
        <v>143</v>
      </c>
    </row>
    <row r="1277" s="14" customFormat="1">
      <c r="A1277" s="14"/>
      <c r="B1277" s="240"/>
      <c r="C1277" s="241"/>
      <c r="D1277" s="231" t="s">
        <v>153</v>
      </c>
      <c r="E1277" s="242" t="s">
        <v>1</v>
      </c>
      <c r="F1277" s="243" t="s">
        <v>1717</v>
      </c>
      <c r="G1277" s="241"/>
      <c r="H1277" s="244">
        <v>10.180999999999999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153</v>
      </c>
      <c r="AU1277" s="250" t="s">
        <v>151</v>
      </c>
      <c r="AV1277" s="14" t="s">
        <v>151</v>
      </c>
      <c r="AW1277" s="14" t="s">
        <v>30</v>
      </c>
      <c r="AX1277" s="14" t="s">
        <v>73</v>
      </c>
      <c r="AY1277" s="250" t="s">
        <v>143</v>
      </c>
    </row>
    <row r="1278" s="13" customFormat="1">
      <c r="A1278" s="13"/>
      <c r="B1278" s="229"/>
      <c r="C1278" s="230"/>
      <c r="D1278" s="231" t="s">
        <v>153</v>
      </c>
      <c r="E1278" s="232" t="s">
        <v>1</v>
      </c>
      <c r="F1278" s="233" t="s">
        <v>213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153</v>
      </c>
      <c r="AU1278" s="239" t="s">
        <v>151</v>
      </c>
      <c r="AV1278" s="13" t="s">
        <v>81</v>
      </c>
      <c r="AW1278" s="13" t="s">
        <v>30</v>
      </c>
      <c r="AX1278" s="13" t="s">
        <v>73</v>
      </c>
      <c r="AY1278" s="239" t="s">
        <v>143</v>
      </c>
    </row>
    <row r="1279" s="14" customFormat="1">
      <c r="A1279" s="14"/>
      <c r="B1279" s="240"/>
      <c r="C1279" s="241"/>
      <c r="D1279" s="231" t="s">
        <v>153</v>
      </c>
      <c r="E1279" s="242" t="s">
        <v>1</v>
      </c>
      <c r="F1279" s="243" t="s">
        <v>1718</v>
      </c>
      <c r="G1279" s="241"/>
      <c r="H1279" s="244">
        <v>3.431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153</v>
      </c>
      <c r="AU1279" s="250" t="s">
        <v>151</v>
      </c>
      <c r="AV1279" s="14" t="s">
        <v>151</v>
      </c>
      <c r="AW1279" s="14" t="s">
        <v>30</v>
      </c>
      <c r="AX1279" s="14" t="s">
        <v>73</v>
      </c>
      <c r="AY1279" s="250" t="s">
        <v>143</v>
      </c>
    </row>
    <row r="1280" s="15" customFormat="1">
      <c r="A1280" s="15"/>
      <c r="B1280" s="251"/>
      <c r="C1280" s="252"/>
      <c r="D1280" s="231" t="s">
        <v>153</v>
      </c>
      <c r="E1280" s="253" t="s">
        <v>1</v>
      </c>
      <c r="F1280" s="254" t="s">
        <v>163</v>
      </c>
      <c r="G1280" s="252"/>
      <c r="H1280" s="255">
        <v>13.612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61" t="s">
        <v>153</v>
      </c>
      <c r="AU1280" s="261" t="s">
        <v>151</v>
      </c>
      <c r="AV1280" s="15" t="s">
        <v>150</v>
      </c>
      <c r="AW1280" s="15" t="s">
        <v>30</v>
      </c>
      <c r="AX1280" s="15" t="s">
        <v>81</v>
      </c>
      <c r="AY1280" s="261" t="s">
        <v>143</v>
      </c>
    </row>
    <row r="1281" s="2" customFormat="1" ht="24.15" customHeight="1">
      <c r="A1281" s="38"/>
      <c r="B1281" s="39"/>
      <c r="C1281" s="215" t="s">
        <v>1719</v>
      </c>
      <c r="D1281" s="215" t="s">
        <v>146</v>
      </c>
      <c r="E1281" s="216" t="s">
        <v>1720</v>
      </c>
      <c r="F1281" s="217" t="s">
        <v>1721</v>
      </c>
      <c r="G1281" s="218" t="s">
        <v>192</v>
      </c>
      <c r="H1281" s="219">
        <v>13.612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2.0000000000000002E-05</v>
      </c>
      <c r="R1281" s="225">
        <f>Q1281*H1281</f>
        <v>0.00027224000000000004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279</v>
      </c>
      <c r="AT1281" s="227" t="s">
        <v>146</v>
      </c>
      <c r="AU1281" s="227" t="s">
        <v>151</v>
      </c>
      <c r="AY1281" s="17" t="s">
        <v>143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151</v>
      </c>
      <c r="BK1281" s="228">
        <f>ROUND(I1281*H1281,2)</f>
        <v>0</v>
      </c>
      <c r="BL1281" s="17" t="s">
        <v>279</v>
      </c>
      <c r="BM1281" s="227" t="s">
        <v>1722</v>
      </c>
    </row>
    <row r="1282" s="13" customFormat="1">
      <c r="A1282" s="13"/>
      <c r="B1282" s="229"/>
      <c r="C1282" s="230"/>
      <c r="D1282" s="231" t="s">
        <v>153</v>
      </c>
      <c r="E1282" s="232" t="s">
        <v>1</v>
      </c>
      <c r="F1282" s="233" t="s">
        <v>1716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153</v>
      </c>
      <c r="AU1282" s="239" t="s">
        <v>151</v>
      </c>
      <c r="AV1282" s="13" t="s">
        <v>81</v>
      </c>
      <c r="AW1282" s="13" t="s">
        <v>30</v>
      </c>
      <c r="AX1282" s="13" t="s">
        <v>73</v>
      </c>
      <c r="AY1282" s="239" t="s">
        <v>143</v>
      </c>
    </row>
    <row r="1283" s="13" customFormat="1">
      <c r="A1283" s="13"/>
      <c r="B1283" s="229"/>
      <c r="C1283" s="230"/>
      <c r="D1283" s="231" t="s">
        <v>153</v>
      </c>
      <c r="E1283" s="232" t="s">
        <v>1</v>
      </c>
      <c r="F1283" s="233" t="s">
        <v>211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153</v>
      </c>
      <c r="AU1283" s="239" t="s">
        <v>151</v>
      </c>
      <c r="AV1283" s="13" t="s">
        <v>81</v>
      </c>
      <c r="AW1283" s="13" t="s">
        <v>30</v>
      </c>
      <c r="AX1283" s="13" t="s">
        <v>73</v>
      </c>
      <c r="AY1283" s="239" t="s">
        <v>143</v>
      </c>
    </row>
    <row r="1284" s="14" customFormat="1">
      <c r="A1284" s="14"/>
      <c r="B1284" s="240"/>
      <c r="C1284" s="241"/>
      <c r="D1284" s="231" t="s">
        <v>153</v>
      </c>
      <c r="E1284" s="242" t="s">
        <v>1</v>
      </c>
      <c r="F1284" s="243" t="s">
        <v>1717</v>
      </c>
      <c r="G1284" s="241"/>
      <c r="H1284" s="244">
        <v>10.180999999999999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153</v>
      </c>
      <c r="AU1284" s="250" t="s">
        <v>151</v>
      </c>
      <c r="AV1284" s="14" t="s">
        <v>151</v>
      </c>
      <c r="AW1284" s="14" t="s">
        <v>30</v>
      </c>
      <c r="AX1284" s="14" t="s">
        <v>73</v>
      </c>
      <c r="AY1284" s="250" t="s">
        <v>143</v>
      </c>
    </row>
    <row r="1285" s="13" customFormat="1">
      <c r="A1285" s="13"/>
      <c r="B1285" s="229"/>
      <c r="C1285" s="230"/>
      <c r="D1285" s="231" t="s">
        <v>153</v>
      </c>
      <c r="E1285" s="232" t="s">
        <v>1</v>
      </c>
      <c r="F1285" s="233" t="s">
        <v>213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153</v>
      </c>
      <c r="AU1285" s="239" t="s">
        <v>151</v>
      </c>
      <c r="AV1285" s="13" t="s">
        <v>81</v>
      </c>
      <c r="AW1285" s="13" t="s">
        <v>30</v>
      </c>
      <c r="AX1285" s="13" t="s">
        <v>73</v>
      </c>
      <c r="AY1285" s="239" t="s">
        <v>143</v>
      </c>
    </row>
    <row r="1286" s="14" customFormat="1">
      <c r="A1286" s="14"/>
      <c r="B1286" s="240"/>
      <c r="C1286" s="241"/>
      <c r="D1286" s="231" t="s">
        <v>153</v>
      </c>
      <c r="E1286" s="242" t="s">
        <v>1</v>
      </c>
      <c r="F1286" s="243" t="s">
        <v>1718</v>
      </c>
      <c r="G1286" s="241"/>
      <c r="H1286" s="244">
        <v>3.431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153</v>
      </c>
      <c r="AU1286" s="250" t="s">
        <v>151</v>
      </c>
      <c r="AV1286" s="14" t="s">
        <v>151</v>
      </c>
      <c r="AW1286" s="14" t="s">
        <v>30</v>
      </c>
      <c r="AX1286" s="14" t="s">
        <v>73</v>
      </c>
      <c r="AY1286" s="250" t="s">
        <v>143</v>
      </c>
    </row>
    <row r="1287" s="15" customFormat="1">
      <c r="A1287" s="15"/>
      <c r="B1287" s="251"/>
      <c r="C1287" s="252"/>
      <c r="D1287" s="231" t="s">
        <v>153</v>
      </c>
      <c r="E1287" s="253" t="s">
        <v>1</v>
      </c>
      <c r="F1287" s="254" t="s">
        <v>163</v>
      </c>
      <c r="G1287" s="252"/>
      <c r="H1287" s="255">
        <v>13.612</v>
      </c>
      <c r="I1287" s="256"/>
      <c r="J1287" s="252"/>
      <c r="K1287" s="252"/>
      <c r="L1287" s="257"/>
      <c r="M1287" s="258"/>
      <c r="N1287" s="259"/>
      <c r="O1287" s="259"/>
      <c r="P1287" s="259"/>
      <c r="Q1287" s="259"/>
      <c r="R1287" s="259"/>
      <c r="S1287" s="259"/>
      <c r="T1287" s="260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61" t="s">
        <v>153</v>
      </c>
      <c r="AU1287" s="261" t="s">
        <v>151</v>
      </c>
      <c r="AV1287" s="15" t="s">
        <v>150</v>
      </c>
      <c r="AW1287" s="15" t="s">
        <v>30</v>
      </c>
      <c r="AX1287" s="15" t="s">
        <v>81</v>
      </c>
      <c r="AY1287" s="261" t="s">
        <v>143</v>
      </c>
    </row>
    <row r="1288" s="2" customFormat="1" ht="16.5" customHeight="1">
      <c r="A1288" s="38"/>
      <c r="B1288" s="39"/>
      <c r="C1288" s="215" t="s">
        <v>401</v>
      </c>
      <c r="D1288" s="215" t="s">
        <v>146</v>
      </c>
      <c r="E1288" s="216" t="s">
        <v>1723</v>
      </c>
      <c r="F1288" s="217" t="s">
        <v>1724</v>
      </c>
      <c r="G1288" s="218" t="s">
        <v>149</v>
      </c>
      <c r="H1288" s="219">
        <v>2</v>
      </c>
      <c r="I1288" s="220"/>
      <c r="J1288" s="221">
        <f>ROUND(I1288*H1288,2)</f>
        <v>0</v>
      </c>
      <c r="K1288" s="222"/>
      <c r="L1288" s="44"/>
      <c r="M1288" s="223" t="s">
        <v>1</v>
      </c>
      <c r="N1288" s="224" t="s">
        <v>39</v>
      </c>
      <c r="O1288" s="91"/>
      <c r="P1288" s="225">
        <f>O1288*H1288</f>
        <v>0</v>
      </c>
      <c r="Q1288" s="225">
        <v>0.00018000000000000001</v>
      </c>
      <c r="R1288" s="225">
        <f>Q1288*H1288</f>
        <v>0.00036000000000000002</v>
      </c>
      <c r="S1288" s="225">
        <v>0</v>
      </c>
      <c r="T1288" s="226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279</v>
      </c>
      <c r="AT1288" s="227" t="s">
        <v>146</v>
      </c>
      <c r="AU1288" s="227" t="s">
        <v>151</v>
      </c>
      <c r="AY1288" s="17" t="s">
        <v>143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151</v>
      </c>
      <c r="BK1288" s="228">
        <f>ROUND(I1288*H1288,2)</f>
        <v>0</v>
      </c>
      <c r="BL1288" s="17" t="s">
        <v>279</v>
      </c>
      <c r="BM1288" s="227" t="s">
        <v>1725</v>
      </c>
    </row>
    <row r="1289" s="13" customFormat="1">
      <c r="A1289" s="13"/>
      <c r="B1289" s="229"/>
      <c r="C1289" s="230"/>
      <c r="D1289" s="231" t="s">
        <v>153</v>
      </c>
      <c r="E1289" s="232" t="s">
        <v>1</v>
      </c>
      <c r="F1289" s="233" t="s">
        <v>1726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153</v>
      </c>
      <c r="AU1289" s="239" t="s">
        <v>151</v>
      </c>
      <c r="AV1289" s="13" t="s">
        <v>81</v>
      </c>
      <c r="AW1289" s="13" t="s">
        <v>30</v>
      </c>
      <c r="AX1289" s="13" t="s">
        <v>73</v>
      </c>
      <c r="AY1289" s="239" t="s">
        <v>143</v>
      </c>
    </row>
    <row r="1290" s="14" customFormat="1">
      <c r="A1290" s="14"/>
      <c r="B1290" s="240"/>
      <c r="C1290" s="241"/>
      <c r="D1290" s="231" t="s">
        <v>153</v>
      </c>
      <c r="E1290" s="242" t="s">
        <v>1</v>
      </c>
      <c r="F1290" s="243" t="s">
        <v>81</v>
      </c>
      <c r="G1290" s="241"/>
      <c r="H1290" s="244">
        <v>1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153</v>
      </c>
      <c r="AU1290" s="250" t="s">
        <v>151</v>
      </c>
      <c r="AV1290" s="14" t="s">
        <v>151</v>
      </c>
      <c r="AW1290" s="14" t="s">
        <v>30</v>
      </c>
      <c r="AX1290" s="14" t="s">
        <v>73</v>
      </c>
      <c r="AY1290" s="250" t="s">
        <v>143</v>
      </c>
    </row>
    <row r="1291" s="13" customFormat="1">
      <c r="A1291" s="13"/>
      <c r="B1291" s="229"/>
      <c r="C1291" s="230"/>
      <c r="D1291" s="231" t="s">
        <v>153</v>
      </c>
      <c r="E1291" s="232" t="s">
        <v>1</v>
      </c>
      <c r="F1291" s="233" t="s">
        <v>1727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153</v>
      </c>
      <c r="AU1291" s="239" t="s">
        <v>151</v>
      </c>
      <c r="AV1291" s="13" t="s">
        <v>81</v>
      </c>
      <c r="AW1291" s="13" t="s">
        <v>30</v>
      </c>
      <c r="AX1291" s="13" t="s">
        <v>73</v>
      </c>
      <c r="AY1291" s="239" t="s">
        <v>143</v>
      </c>
    </row>
    <row r="1292" s="14" customFormat="1">
      <c r="A1292" s="14"/>
      <c r="B1292" s="240"/>
      <c r="C1292" s="241"/>
      <c r="D1292" s="231" t="s">
        <v>153</v>
      </c>
      <c r="E1292" s="242" t="s">
        <v>1</v>
      </c>
      <c r="F1292" s="243" t="s">
        <v>81</v>
      </c>
      <c r="G1292" s="241"/>
      <c r="H1292" s="244">
        <v>1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153</v>
      </c>
      <c r="AU1292" s="250" t="s">
        <v>151</v>
      </c>
      <c r="AV1292" s="14" t="s">
        <v>151</v>
      </c>
      <c r="AW1292" s="14" t="s">
        <v>30</v>
      </c>
      <c r="AX1292" s="14" t="s">
        <v>73</v>
      </c>
      <c r="AY1292" s="250" t="s">
        <v>143</v>
      </c>
    </row>
    <row r="1293" s="15" customFormat="1">
      <c r="A1293" s="15"/>
      <c r="B1293" s="251"/>
      <c r="C1293" s="252"/>
      <c r="D1293" s="231" t="s">
        <v>153</v>
      </c>
      <c r="E1293" s="253" t="s">
        <v>1</v>
      </c>
      <c r="F1293" s="254" t="s">
        <v>163</v>
      </c>
      <c r="G1293" s="252"/>
      <c r="H1293" s="255">
        <v>2</v>
      </c>
      <c r="I1293" s="256"/>
      <c r="J1293" s="252"/>
      <c r="K1293" s="252"/>
      <c r="L1293" s="257"/>
      <c r="M1293" s="258"/>
      <c r="N1293" s="259"/>
      <c r="O1293" s="259"/>
      <c r="P1293" s="259"/>
      <c r="Q1293" s="259"/>
      <c r="R1293" s="259"/>
      <c r="S1293" s="259"/>
      <c r="T1293" s="260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261" t="s">
        <v>153</v>
      </c>
      <c r="AU1293" s="261" t="s">
        <v>151</v>
      </c>
      <c r="AV1293" s="15" t="s">
        <v>150</v>
      </c>
      <c r="AW1293" s="15" t="s">
        <v>30</v>
      </c>
      <c r="AX1293" s="15" t="s">
        <v>81</v>
      </c>
      <c r="AY1293" s="261" t="s">
        <v>143</v>
      </c>
    </row>
    <row r="1294" s="2" customFormat="1" ht="24.15" customHeight="1">
      <c r="A1294" s="38"/>
      <c r="B1294" s="39"/>
      <c r="C1294" s="215" t="s">
        <v>1728</v>
      </c>
      <c r="D1294" s="215" t="s">
        <v>146</v>
      </c>
      <c r="E1294" s="216" t="s">
        <v>1729</v>
      </c>
      <c r="F1294" s="217" t="s">
        <v>1730</v>
      </c>
      <c r="G1294" s="218" t="s">
        <v>185</v>
      </c>
      <c r="H1294" s="219">
        <v>6.9009999999999998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5.0000000000000002E-05</v>
      </c>
      <c r="R1294" s="225">
        <f>Q1294*H1294</f>
        <v>0.00034505000000000001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279</v>
      </c>
      <c r="AT1294" s="227" t="s">
        <v>146</v>
      </c>
      <c r="AU1294" s="227" t="s">
        <v>151</v>
      </c>
      <c r="AY1294" s="17" t="s">
        <v>143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151</v>
      </c>
      <c r="BK1294" s="228">
        <f>ROUND(I1294*H1294,2)</f>
        <v>0</v>
      </c>
      <c r="BL1294" s="17" t="s">
        <v>279</v>
      </c>
      <c r="BM1294" s="227" t="s">
        <v>1731</v>
      </c>
    </row>
    <row r="1295" s="13" customFormat="1">
      <c r="A1295" s="13"/>
      <c r="B1295" s="229"/>
      <c r="C1295" s="230"/>
      <c r="D1295" s="231" t="s">
        <v>153</v>
      </c>
      <c r="E1295" s="232" t="s">
        <v>1</v>
      </c>
      <c r="F1295" s="233" t="s">
        <v>211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153</v>
      </c>
      <c r="AU1295" s="239" t="s">
        <v>151</v>
      </c>
      <c r="AV1295" s="13" t="s">
        <v>81</v>
      </c>
      <c r="AW1295" s="13" t="s">
        <v>30</v>
      </c>
      <c r="AX1295" s="13" t="s">
        <v>73</v>
      </c>
      <c r="AY1295" s="239" t="s">
        <v>143</v>
      </c>
    </row>
    <row r="1296" s="14" customFormat="1">
      <c r="A1296" s="14"/>
      <c r="B1296" s="240"/>
      <c r="C1296" s="241"/>
      <c r="D1296" s="231" t="s">
        <v>153</v>
      </c>
      <c r="E1296" s="242" t="s">
        <v>1</v>
      </c>
      <c r="F1296" s="243" t="s">
        <v>1689</v>
      </c>
      <c r="G1296" s="241"/>
      <c r="H1296" s="244">
        <v>5.8949999999999996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153</v>
      </c>
      <c r="AU1296" s="250" t="s">
        <v>151</v>
      </c>
      <c r="AV1296" s="14" t="s">
        <v>151</v>
      </c>
      <c r="AW1296" s="14" t="s">
        <v>30</v>
      </c>
      <c r="AX1296" s="14" t="s">
        <v>73</v>
      </c>
      <c r="AY1296" s="250" t="s">
        <v>143</v>
      </c>
    </row>
    <row r="1297" s="13" customFormat="1">
      <c r="A1297" s="13"/>
      <c r="B1297" s="229"/>
      <c r="C1297" s="230"/>
      <c r="D1297" s="231" t="s">
        <v>153</v>
      </c>
      <c r="E1297" s="232" t="s">
        <v>1</v>
      </c>
      <c r="F1297" s="233" t="s">
        <v>213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153</v>
      </c>
      <c r="AU1297" s="239" t="s">
        <v>151</v>
      </c>
      <c r="AV1297" s="13" t="s">
        <v>81</v>
      </c>
      <c r="AW1297" s="13" t="s">
        <v>30</v>
      </c>
      <c r="AX1297" s="13" t="s">
        <v>73</v>
      </c>
      <c r="AY1297" s="239" t="s">
        <v>143</v>
      </c>
    </row>
    <row r="1298" s="14" customFormat="1">
      <c r="A1298" s="14"/>
      <c r="B1298" s="240"/>
      <c r="C1298" s="241"/>
      <c r="D1298" s="231" t="s">
        <v>153</v>
      </c>
      <c r="E1298" s="242" t="s">
        <v>1</v>
      </c>
      <c r="F1298" s="243" t="s">
        <v>214</v>
      </c>
      <c r="G1298" s="241"/>
      <c r="H1298" s="244">
        <v>1.006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153</v>
      </c>
      <c r="AU1298" s="250" t="s">
        <v>151</v>
      </c>
      <c r="AV1298" s="14" t="s">
        <v>151</v>
      </c>
      <c r="AW1298" s="14" t="s">
        <v>30</v>
      </c>
      <c r="AX1298" s="14" t="s">
        <v>73</v>
      </c>
      <c r="AY1298" s="250" t="s">
        <v>143</v>
      </c>
    </row>
    <row r="1299" s="15" customFormat="1">
      <c r="A1299" s="15"/>
      <c r="B1299" s="251"/>
      <c r="C1299" s="252"/>
      <c r="D1299" s="231" t="s">
        <v>153</v>
      </c>
      <c r="E1299" s="253" t="s">
        <v>1</v>
      </c>
      <c r="F1299" s="254" t="s">
        <v>163</v>
      </c>
      <c r="G1299" s="252"/>
      <c r="H1299" s="255">
        <v>6.9009999999999998</v>
      </c>
      <c r="I1299" s="256"/>
      <c r="J1299" s="252"/>
      <c r="K1299" s="252"/>
      <c r="L1299" s="257"/>
      <c r="M1299" s="258"/>
      <c r="N1299" s="259"/>
      <c r="O1299" s="259"/>
      <c r="P1299" s="259"/>
      <c r="Q1299" s="259"/>
      <c r="R1299" s="259"/>
      <c r="S1299" s="259"/>
      <c r="T1299" s="260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61" t="s">
        <v>153</v>
      </c>
      <c r="AU1299" s="261" t="s">
        <v>151</v>
      </c>
      <c r="AV1299" s="15" t="s">
        <v>150</v>
      </c>
      <c r="AW1299" s="15" t="s">
        <v>30</v>
      </c>
      <c r="AX1299" s="15" t="s">
        <v>81</v>
      </c>
      <c r="AY1299" s="261" t="s">
        <v>143</v>
      </c>
    </row>
    <row r="1300" s="2" customFormat="1" ht="24.15" customHeight="1">
      <c r="A1300" s="38"/>
      <c r="B1300" s="39"/>
      <c r="C1300" s="215" t="s">
        <v>1732</v>
      </c>
      <c r="D1300" s="215" t="s">
        <v>146</v>
      </c>
      <c r="E1300" s="216" t="s">
        <v>1733</v>
      </c>
      <c r="F1300" s="217" t="s">
        <v>1734</v>
      </c>
      <c r="G1300" s="218" t="s">
        <v>166</v>
      </c>
      <c r="H1300" s="219">
        <v>0.33000000000000002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0</v>
      </c>
      <c r="R1300" s="225">
        <f>Q1300*H1300</f>
        <v>0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279</v>
      </c>
      <c r="AT1300" s="227" t="s">
        <v>146</v>
      </c>
      <c r="AU1300" s="227" t="s">
        <v>151</v>
      </c>
      <c r="AY1300" s="17" t="s">
        <v>143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151</v>
      </c>
      <c r="BK1300" s="228">
        <f>ROUND(I1300*H1300,2)</f>
        <v>0</v>
      </c>
      <c r="BL1300" s="17" t="s">
        <v>279</v>
      </c>
      <c r="BM1300" s="227" t="s">
        <v>1735</v>
      </c>
    </row>
    <row r="1301" s="2" customFormat="1" ht="24.15" customHeight="1">
      <c r="A1301" s="38"/>
      <c r="B1301" s="39"/>
      <c r="C1301" s="215" t="s">
        <v>1736</v>
      </c>
      <c r="D1301" s="215" t="s">
        <v>146</v>
      </c>
      <c r="E1301" s="216" t="s">
        <v>1737</v>
      </c>
      <c r="F1301" s="217" t="s">
        <v>1738</v>
      </c>
      <c r="G1301" s="218" t="s">
        <v>166</v>
      </c>
      <c r="H1301" s="219">
        <v>0.33000000000000002</v>
      </c>
      <c r="I1301" s="220"/>
      <c r="J1301" s="221">
        <f>ROUND(I1301*H1301,2)</f>
        <v>0</v>
      </c>
      <c r="K1301" s="222"/>
      <c r="L1301" s="44"/>
      <c r="M1301" s="223" t="s">
        <v>1</v>
      </c>
      <c r="N1301" s="224" t="s">
        <v>39</v>
      </c>
      <c r="O1301" s="91"/>
      <c r="P1301" s="225">
        <f>O1301*H1301</f>
        <v>0</v>
      </c>
      <c r="Q1301" s="225">
        <v>0</v>
      </c>
      <c r="R1301" s="225">
        <f>Q1301*H1301</f>
        <v>0</v>
      </c>
      <c r="S1301" s="225">
        <v>0</v>
      </c>
      <c r="T1301" s="226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27" t="s">
        <v>279</v>
      </c>
      <c r="AT1301" s="227" t="s">
        <v>146</v>
      </c>
      <c r="AU1301" s="227" t="s">
        <v>151</v>
      </c>
      <c r="AY1301" s="17" t="s">
        <v>143</v>
      </c>
      <c r="BE1301" s="228">
        <f>IF(N1301="základní",J1301,0)</f>
        <v>0</v>
      </c>
      <c r="BF1301" s="228">
        <f>IF(N1301="snížená",J1301,0)</f>
        <v>0</v>
      </c>
      <c r="BG1301" s="228">
        <f>IF(N1301="zákl. přenesená",J1301,0)</f>
        <v>0</v>
      </c>
      <c r="BH1301" s="228">
        <f>IF(N1301="sníž. přenesená",J1301,0)</f>
        <v>0</v>
      </c>
      <c r="BI1301" s="228">
        <f>IF(N1301="nulová",J1301,0)</f>
        <v>0</v>
      </c>
      <c r="BJ1301" s="17" t="s">
        <v>151</v>
      </c>
      <c r="BK1301" s="228">
        <f>ROUND(I1301*H1301,2)</f>
        <v>0</v>
      </c>
      <c r="BL1301" s="17" t="s">
        <v>279</v>
      </c>
      <c r="BM1301" s="227" t="s">
        <v>1739</v>
      </c>
    </row>
    <row r="1302" s="2" customFormat="1" ht="24.15" customHeight="1">
      <c r="A1302" s="38"/>
      <c r="B1302" s="39"/>
      <c r="C1302" s="215" t="s">
        <v>1740</v>
      </c>
      <c r="D1302" s="215" t="s">
        <v>146</v>
      </c>
      <c r="E1302" s="216" t="s">
        <v>1741</v>
      </c>
      <c r="F1302" s="217" t="s">
        <v>1742</v>
      </c>
      <c r="G1302" s="218" t="s">
        <v>166</v>
      </c>
      <c r="H1302" s="219">
        <v>0.33000000000000002</v>
      </c>
      <c r="I1302" s="220"/>
      <c r="J1302" s="221">
        <f>ROUND(I1302*H1302,2)</f>
        <v>0</v>
      </c>
      <c r="K1302" s="222"/>
      <c r="L1302" s="44"/>
      <c r="M1302" s="223" t="s">
        <v>1</v>
      </c>
      <c r="N1302" s="224" t="s">
        <v>39</v>
      </c>
      <c r="O1302" s="91"/>
      <c r="P1302" s="225">
        <f>O1302*H1302</f>
        <v>0</v>
      </c>
      <c r="Q1302" s="225">
        <v>0</v>
      </c>
      <c r="R1302" s="225">
        <f>Q1302*H1302</f>
        <v>0</v>
      </c>
      <c r="S1302" s="225">
        <v>0</v>
      </c>
      <c r="T1302" s="226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27" t="s">
        <v>279</v>
      </c>
      <c r="AT1302" s="227" t="s">
        <v>146</v>
      </c>
      <c r="AU1302" s="227" t="s">
        <v>151</v>
      </c>
      <c r="AY1302" s="17" t="s">
        <v>143</v>
      </c>
      <c r="BE1302" s="228">
        <f>IF(N1302="základní",J1302,0)</f>
        <v>0</v>
      </c>
      <c r="BF1302" s="228">
        <f>IF(N1302="snížená",J1302,0)</f>
        <v>0</v>
      </c>
      <c r="BG1302" s="228">
        <f>IF(N1302="zákl. přenesená",J1302,0)</f>
        <v>0</v>
      </c>
      <c r="BH1302" s="228">
        <f>IF(N1302="sníž. přenesená",J1302,0)</f>
        <v>0</v>
      </c>
      <c r="BI1302" s="228">
        <f>IF(N1302="nulová",J1302,0)</f>
        <v>0</v>
      </c>
      <c r="BJ1302" s="17" t="s">
        <v>151</v>
      </c>
      <c r="BK1302" s="228">
        <f>ROUND(I1302*H1302,2)</f>
        <v>0</v>
      </c>
      <c r="BL1302" s="17" t="s">
        <v>279</v>
      </c>
      <c r="BM1302" s="227" t="s">
        <v>1743</v>
      </c>
    </row>
    <row r="1303" s="12" customFormat="1" ht="22.8" customHeight="1">
      <c r="A1303" s="12"/>
      <c r="B1303" s="199"/>
      <c r="C1303" s="200"/>
      <c r="D1303" s="201" t="s">
        <v>72</v>
      </c>
      <c r="E1303" s="213" t="s">
        <v>1744</v>
      </c>
      <c r="F1303" s="213" t="s">
        <v>1745</v>
      </c>
      <c r="G1303" s="200"/>
      <c r="H1303" s="200"/>
      <c r="I1303" s="203"/>
      <c r="J1303" s="214">
        <f>BK1303</f>
        <v>0</v>
      </c>
      <c r="K1303" s="200"/>
      <c r="L1303" s="205"/>
      <c r="M1303" s="206"/>
      <c r="N1303" s="207"/>
      <c r="O1303" s="207"/>
      <c r="P1303" s="208">
        <f>SUM(P1304:P1342)</f>
        <v>0</v>
      </c>
      <c r="Q1303" s="207"/>
      <c r="R1303" s="208">
        <f>SUM(R1304:R1342)</f>
        <v>0.013520599999999999</v>
      </c>
      <c r="S1303" s="207"/>
      <c r="T1303" s="209">
        <f>SUM(T1304:T1342)</f>
        <v>1.060211</v>
      </c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R1303" s="210" t="s">
        <v>151</v>
      </c>
      <c r="AT1303" s="211" t="s">
        <v>72</v>
      </c>
      <c r="AU1303" s="211" t="s">
        <v>81</v>
      </c>
      <c r="AY1303" s="210" t="s">
        <v>143</v>
      </c>
      <c r="BK1303" s="212">
        <f>SUM(BK1304:BK1342)</f>
        <v>0</v>
      </c>
    </row>
    <row r="1304" s="2" customFormat="1" ht="24.15" customHeight="1">
      <c r="A1304" s="38"/>
      <c r="B1304" s="39"/>
      <c r="C1304" s="215" t="s">
        <v>1746</v>
      </c>
      <c r="D1304" s="215" t="s">
        <v>146</v>
      </c>
      <c r="E1304" s="216" t="s">
        <v>1747</v>
      </c>
      <c r="F1304" s="217" t="s">
        <v>1748</v>
      </c>
      <c r="G1304" s="218" t="s">
        <v>192</v>
      </c>
      <c r="H1304" s="219">
        <v>13.346</v>
      </c>
      <c r="I1304" s="220"/>
      <c r="J1304" s="221">
        <f>ROUND(I1304*H1304,2)</f>
        <v>0</v>
      </c>
      <c r="K1304" s="222"/>
      <c r="L1304" s="44"/>
      <c r="M1304" s="223" t="s">
        <v>1</v>
      </c>
      <c r="N1304" s="224" t="s">
        <v>39</v>
      </c>
      <c r="O1304" s="91"/>
      <c r="P1304" s="225">
        <f>O1304*H1304</f>
        <v>0</v>
      </c>
      <c r="Q1304" s="225">
        <v>0</v>
      </c>
      <c r="R1304" s="225">
        <f>Q1304*H1304</f>
        <v>0</v>
      </c>
      <c r="S1304" s="225">
        <v>0.001</v>
      </c>
      <c r="T1304" s="226">
        <f>S1304*H1304</f>
        <v>0.013346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7" t="s">
        <v>279</v>
      </c>
      <c r="AT1304" s="227" t="s">
        <v>146</v>
      </c>
      <c r="AU1304" s="227" t="s">
        <v>151</v>
      </c>
      <c r="AY1304" s="17" t="s">
        <v>143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17" t="s">
        <v>151</v>
      </c>
      <c r="BK1304" s="228">
        <f>ROUND(I1304*H1304,2)</f>
        <v>0</v>
      </c>
      <c r="BL1304" s="17" t="s">
        <v>279</v>
      </c>
      <c r="BM1304" s="227" t="s">
        <v>1749</v>
      </c>
    </row>
    <row r="1305" s="13" customFormat="1">
      <c r="A1305" s="13"/>
      <c r="B1305" s="229"/>
      <c r="C1305" s="230"/>
      <c r="D1305" s="231" t="s">
        <v>153</v>
      </c>
      <c r="E1305" s="232" t="s">
        <v>1</v>
      </c>
      <c r="F1305" s="233" t="s">
        <v>203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153</v>
      </c>
      <c r="AU1305" s="239" t="s">
        <v>151</v>
      </c>
      <c r="AV1305" s="13" t="s">
        <v>81</v>
      </c>
      <c r="AW1305" s="13" t="s">
        <v>30</v>
      </c>
      <c r="AX1305" s="13" t="s">
        <v>73</v>
      </c>
      <c r="AY1305" s="239" t="s">
        <v>143</v>
      </c>
    </row>
    <row r="1306" s="14" customFormat="1">
      <c r="A1306" s="14"/>
      <c r="B1306" s="240"/>
      <c r="C1306" s="241"/>
      <c r="D1306" s="231" t="s">
        <v>153</v>
      </c>
      <c r="E1306" s="242" t="s">
        <v>1</v>
      </c>
      <c r="F1306" s="243" t="s">
        <v>1750</v>
      </c>
      <c r="G1306" s="241"/>
      <c r="H1306" s="244">
        <v>13.346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153</v>
      </c>
      <c r="AU1306" s="250" t="s">
        <v>151</v>
      </c>
      <c r="AV1306" s="14" t="s">
        <v>151</v>
      </c>
      <c r="AW1306" s="14" t="s">
        <v>30</v>
      </c>
      <c r="AX1306" s="14" t="s">
        <v>81</v>
      </c>
      <c r="AY1306" s="250" t="s">
        <v>143</v>
      </c>
    </row>
    <row r="1307" s="2" customFormat="1" ht="16.5" customHeight="1">
      <c r="A1307" s="38"/>
      <c r="B1307" s="39"/>
      <c r="C1307" s="215" t="s">
        <v>1751</v>
      </c>
      <c r="D1307" s="215" t="s">
        <v>146</v>
      </c>
      <c r="E1307" s="216" t="s">
        <v>1752</v>
      </c>
      <c r="F1307" s="217" t="s">
        <v>1753</v>
      </c>
      <c r="G1307" s="218" t="s">
        <v>192</v>
      </c>
      <c r="H1307" s="219">
        <v>62.594999999999999</v>
      </c>
      <c r="I1307" s="220"/>
      <c r="J1307" s="221">
        <f>ROUND(I1307*H1307,2)</f>
        <v>0</v>
      </c>
      <c r="K1307" s="222"/>
      <c r="L1307" s="44"/>
      <c r="M1307" s="223" t="s">
        <v>1</v>
      </c>
      <c r="N1307" s="224" t="s">
        <v>39</v>
      </c>
      <c r="O1307" s="91"/>
      <c r="P1307" s="225">
        <f>O1307*H1307</f>
        <v>0</v>
      </c>
      <c r="Q1307" s="225">
        <v>0</v>
      </c>
      <c r="R1307" s="225">
        <f>Q1307*H1307</f>
        <v>0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279</v>
      </c>
      <c r="AT1307" s="227" t="s">
        <v>146</v>
      </c>
      <c r="AU1307" s="227" t="s">
        <v>151</v>
      </c>
      <c r="AY1307" s="17" t="s">
        <v>143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151</v>
      </c>
      <c r="BK1307" s="228">
        <f>ROUND(I1307*H1307,2)</f>
        <v>0</v>
      </c>
      <c r="BL1307" s="17" t="s">
        <v>279</v>
      </c>
      <c r="BM1307" s="227" t="s">
        <v>1754</v>
      </c>
    </row>
    <row r="1308" s="13" customFormat="1">
      <c r="A1308" s="13"/>
      <c r="B1308" s="229"/>
      <c r="C1308" s="230"/>
      <c r="D1308" s="231" t="s">
        <v>153</v>
      </c>
      <c r="E1308" s="232" t="s">
        <v>1</v>
      </c>
      <c r="F1308" s="233" t="s">
        <v>1755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153</v>
      </c>
      <c r="AU1308" s="239" t="s">
        <v>151</v>
      </c>
      <c r="AV1308" s="13" t="s">
        <v>81</v>
      </c>
      <c r="AW1308" s="13" t="s">
        <v>30</v>
      </c>
      <c r="AX1308" s="13" t="s">
        <v>73</v>
      </c>
      <c r="AY1308" s="239" t="s">
        <v>143</v>
      </c>
    </row>
    <row r="1309" s="13" customFormat="1">
      <c r="A1309" s="13"/>
      <c r="B1309" s="229"/>
      <c r="C1309" s="230"/>
      <c r="D1309" s="231" t="s">
        <v>153</v>
      </c>
      <c r="E1309" s="232" t="s">
        <v>1</v>
      </c>
      <c r="F1309" s="233" t="s">
        <v>203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153</v>
      </c>
      <c r="AU1309" s="239" t="s">
        <v>151</v>
      </c>
      <c r="AV1309" s="13" t="s">
        <v>81</v>
      </c>
      <c r="AW1309" s="13" t="s">
        <v>30</v>
      </c>
      <c r="AX1309" s="13" t="s">
        <v>73</v>
      </c>
      <c r="AY1309" s="239" t="s">
        <v>143</v>
      </c>
    </row>
    <row r="1310" s="14" customFormat="1">
      <c r="A1310" s="14"/>
      <c r="B1310" s="240"/>
      <c r="C1310" s="241"/>
      <c r="D1310" s="231" t="s">
        <v>153</v>
      </c>
      <c r="E1310" s="242" t="s">
        <v>1</v>
      </c>
      <c r="F1310" s="243" t="s">
        <v>1750</v>
      </c>
      <c r="G1310" s="241"/>
      <c r="H1310" s="244">
        <v>13.346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153</v>
      </c>
      <c r="AU1310" s="250" t="s">
        <v>151</v>
      </c>
      <c r="AV1310" s="14" t="s">
        <v>151</v>
      </c>
      <c r="AW1310" s="14" t="s">
        <v>30</v>
      </c>
      <c r="AX1310" s="14" t="s">
        <v>73</v>
      </c>
      <c r="AY1310" s="250" t="s">
        <v>143</v>
      </c>
    </row>
    <row r="1311" s="13" customFormat="1">
      <c r="A1311" s="13"/>
      <c r="B1311" s="229"/>
      <c r="C1311" s="230"/>
      <c r="D1311" s="231" t="s">
        <v>153</v>
      </c>
      <c r="E1311" s="232" t="s">
        <v>1</v>
      </c>
      <c r="F1311" s="233" t="s">
        <v>205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153</v>
      </c>
      <c r="AU1311" s="239" t="s">
        <v>151</v>
      </c>
      <c r="AV1311" s="13" t="s">
        <v>81</v>
      </c>
      <c r="AW1311" s="13" t="s">
        <v>30</v>
      </c>
      <c r="AX1311" s="13" t="s">
        <v>73</v>
      </c>
      <c r="AY1311" s="239" t="s">
        <v>143</v>
      </c>
    </row>
    <row r="1312" s="14" customFormat="1">
      <c r="A1312" s="14"/>
      <c r="B1312" s="240"/>
      <c r="C1312" s="241"/>
      <c r="D1312" s="231" t="s">
        <v>153</v>
      </c>
      <c r="E1312" s="242" t="s">
        <v>1</v>
      </c>
      <c r="F1312" s="243" t="s">
        <v>1756</v>
      </c>
      <c r="G1312" s="241"/>
      <c r="H1312" s="244">
        <v>16.555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153</v>
      </c>
      <c r="AU1312" s="250" t="s">
        <v>151</v>
      </c>
      <c r="AV1312" s="14" t="s">
        <v>151</v>
      </c>
      <c r="AW1312" s="14" t="s">
        <v>30</v>
      </c>
      <c r="AX1312" s="14" t="s">
        <v>73</v>
      </c>
      <c r="AY1312" s="250" t="s">
        <v>143</v>
      </c>
    </row>
    <row r="1313" s="13" customFormat="1">
      <c r="A1313" s="13"/>
      <c r="B1313" s="229"/>
      <c r="C1313" s="230"/>
      <c r="D1313" s="231" t="s">
        <v>153</v>
      </c>
      <c r="E1313" s="232" t="s">
        <v>1</v>
      </c>
      <c r="F1313" s="233" t="s">
        <v>207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153</v>
      </c>
      <c r="AU1313" s="239" t="s">
        <v>151</v>
      </c>
      <c r="AV1313" s="13" t="s">
        <v>81</v>
      </c>
      <c r="AW1313" s="13" t="s">
        <v>30</v>
      </c>
      <c r="AX1313" s="13" t="s">
        <v>73</v>
      </c>
      <c r="AY1313" s="239" t="s">
        <v>143</v>
      </c>
    </row>
    <row r="1314" s="14" customFormat="1">
      <c r="A1314" s="14"/>
      <c r="B1314" s="240"/>
      <c r="C1314" s="241"/>
      <c r="D1314" s="231" t="s">
        <v>153</v>
      </c>
      <c r="E1314" s="242" t="s">
        <v>1</v>
      </c>
      <c r="F1314" s="243" t="s">
        <v>1757</v>
      </c>
      <c r="G1314" s="241"/>
      <c r="H1314" s="244">
        <v>14.023999999999999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153</v>
      </c>
      <c r="AU1314" s="250" t="s">
        <v>151</v>
      </c>
      <c r="AV1314" s="14" t="s">
        <v>151</v>
      </c>
      <c r="AW1314" s="14" t="s">
        <v>30</v>
      </c>
      <c r="AX1314" s="14" t="s">
        <v>73</v>
      </c>
      <c r="AY1314" s="250" t="s">
        <v>143</v>
      </c>
    </row>
    <row r="1315" s="13" customFormat="1">
      <c r="A1315" s="13"/>
      <c r="B1315" s="229"/>
      <c r="C1315" s="230"/>
      <c r="D1315" s="231" t="s">
        <v>153</v>
      </c>
      <c r="E1315" s="232" t="s">
        <v>1</v>
      </c>
      <c r="F1315" s="233" t="s">
        <v>215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153</v>
      </c>
      <c r="AU1315" s="239" t="s">
        <v>151</v>
      </c>
      <c r="AV1315" s="13" t="s">
        <v>81</v>
      </c>
      <c r="AW1315" s="13" t="s">
        <v>30</v>
      </c>
      <c r="AX1315" s="13" t="s">
        <v>73</v>
      </c>
      <c r="AY1315" s="239" t="s">
        <v>143</v>
      </c>
    </row>
    <row r="1316" s="14" customFormat="1">
      <c r="A1316" s="14"/>
      <c r="B1316" s="240"/>
      <c r="C1316" s="241"/>
      <c r="D1316" s="231" t="s">
        <v>153</v>
      </c>
      <c r="E1316" s="242" t="s">
        <v>1</v>
      </c>
      <c r="F1316" s="243" t="s">
        <v>1758</v>
      </c>
      <c r="G1316" s="241"/>
      <c r="H1316" s="244">
        <v>18.670000000000002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153</v>
      </c>
      <c r="AU1316" s="250" t="s">
        <v>151</v>
      </c>
      <c r="AV1316" s="14" t="s">
        <v>151</v>
      </c>
      <c r="AW1316" s="14" t="s">
        <v>30</v>
      </c>
      <c r="AX1316" s="14" t="s">
        <v>73</v>
      </c>
      <c r="AY1316" s="250" t="s">
        <v>143</v>
      </c>
    </row>
    <row r="1317" s="15" customFormat="1">
      <c r="A1317" s="15"/>
      <c r="B1317" s="251"/>
      <c r="C1317" s="252"/>
      <c r="D1317" s="231" t="s">
        <v>153</v>
      </c>
      <c r="E1317" s="253" t="s">
        <v>1</v>
      </c>
      <c r="F1317" s="254" t="s">
        <v>163</v>
      </c>
      <c r="G1317" s="252"/>
      <c r="H1317" s="255">
        <v>62.594999999999999</v>
      </c>
      <c r="I1317" s="256"/>
      <c r="J1317" s="252"/>
      <c r="K1317" s="252"/>
      <c r="L1317" s="257"/>
      <c r="M1317" s="258"/>
      <c r="N1317" s="259"/>
      <c r="O1317" s="259"/>
      <c r="P1317" s="259"/>
      <c r="Q1317" s="259"/>
      <c r="R1317" s="259"/>
      <c r="S1317" s="259"/>
      <c r="T1317" s="260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61" t="s">
        <v>153</v>
      </c>
      <c r="AU1317" s="261" t="s">
        <v>151</v>
      </c>
      <c r="AV1317" s="15" t="s">
        <v>150</v>
      </c>
      <c r="AW1317" s="15" t="s">
        <v>30</v>
      </c>
      <c r="AX1317" s="15" t="s">
        <v>81</v>
      </c>
      <c r="AY1317" s="261" t="s">
        <v>143</v>
      </c>
    </row>
    <row r="1318" s="2" customFormat="1" ht="16.5" customHeight="1">
      <c r="A1318" s="38"/>
      <c r="B1318" s="39"/>
      <c r="C1318" s="262" t="s">
        <v>1759</v>
      </c>
      <c r="D1318" s="262" t="s">
        <v>170</v>
      </c>
      <c r="E1318" s="263" t="s">
        <v>1760</v>
      </c>
      <c r="F1318" s="264" t="s">
        <v>1761</v>
      </c>
      <c r="G1318" s="265" t="s">
        <v>192</v>
      </c>
      <c r="H1318" s="266">
        <v>67.602999999999994</v>
      </c>
      <c r="I1318" s="267"/>
      <c r="J1318" s="268">
        <f>ROUND(I1318*H1318,2)</f>
        <v>0</v>
      </c>
      <c r="K1318" s="269"/>
      <c r="L1318" s="270"/>
      <c r="M1318" s="271" t="s">
        <v>1</v>
      </c>
      <c r="N1318" s="272" t="s">
        <v>39</v>
      </c>
      <c r="O1318" s="91"/>
      <c r="P1318" s="225">
        <f>O1318*H1318</f>
        <v>0</v>
      </c>
      <c r="Q1318" s="225">
        <v>0.00020000000000000001</v>
      </c>
      <c r="R1318" s="225">
        <f>Q1318*H1318</f>
        <v>0.013520599999999999</v>
      </c>
      <c r="S1318" s="225">
        <v>0</v>
      </c>
      <c r="T1318" s="226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27" t="s">
        <v>353</v>
      </c>
      <c r="AT1318" s="227" t="s">
        <v>170</v>
      </c>
      <c r="AU1318" s="227" t="s">
        <v>151</v>
      </c>
      <c r="AY1318" s="17" t="s">
        <v>143</v>
      </c>
      <c r="BE1318" s="228">
        <f>IF(N1318="základní",J1318,0)</f>
        <v>0</v>
      </c>
      <c r="BF1318" s="228">
        <f>IF(N1318="snížená",J1318,0)</f>
        <v>0</v>
      </c>
      <c r="BG1318" s="228">
        <f>IF(N1318="zákl. přenesená",J1318,0)</f>
        <v>0</v>
      </c>
      <c r="BH1318" s="228">
        <f>IF(N1318="sníž. přenesená",J1318,0)</f>
        <v>0</v>
      </c>
      <c r="BI1318" s="228">
        <f>IF(N1318="nulová",J1318,0)</f>
        <v>0</v>
      </c>
      <c r="BJ1318" s="17" t="s">
        <v>151</v>
      </c>
      <c r="BK1318" s="228">
        <f>ROUND(I1318*H1318,2)</f>
        <v>0</v>
      </c>
      <c r="BL1318" s="17" t="s">
        <v>279</v>
      </c>
      <c r="BM1318" s="227" t="s">
        <v>1762</v>
      </c>
    </row>
    <row r="1319" s="13" customFormat="1">
      <c r="A1319" s="13"/>
      <c r="B1319" s="229"/>
      <c r="C1319" s="230"/>
      <c r="D1319" s="231" t="s">
        <v>153</v>
      </c>
      <c r="E1319" s="232" t="s">
        <v>1</v>
      </c>
      <c r="F1319" s="233" t="s">
        <v>1755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153</v>
      </c>
      <c r="AU1319" s="239" t="s">
        <v>151</v>
      </c>
      <c r="AV1319" s="13" t="s">
        <v>81</v>
      </c>
      <c r="AW1319" s="13" t="s">
        <v>30</v>
      </c>
      <c r="AX1319" s="13" t="s">
        <v>73</v>
      </c>
      <c r="AY1319" s="239" t="s">
        <v>143</v>
      </c>
    </row>
    <row r="1320" s="13" customFormat="1">
      <c r="A1320" s="13"/>
      <c r="B1320" s="229"/>
      <c r="C1320" s="230"/>
      <c r="D1320" s="231" t="s">
        <v>153</v>
      </c>
      <c r="E1320" s="232" t="s">
        <v>1</v>
      </c>
      <c r="F1320" s="233" t="s">
        <v>203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153</v>
      </c>
      <c r="AU1320" s="239" t="s">
        <v>151</v>
      </c>
      <c r="AV1320" s="13" t="s">
        <v>81</v>
      </c>
      <c r="AW1320" s="13" t="s">
        <v>30</v>
      </c>
      <c r="AX1320" s="13" t="s">
        <v>73</v>
      </c>
      <c r="AY1320" s="239" t="s">
        <v>143</v>
      </c>
    </row>
    <row r="1321" s="14" customFormat="1">
      <c r="A1321" s="14"/>
      <c r="B1321" s="240"/>
      <c r="C1321" s="241"/>
      <c r="D1321" s="231" t="s">
        <v>153</v>
      </c>
      <c r="E1321" s="242" t="s">
        <v>1</v>
      </c>
      <c r="F1321" s="243" t="s">
        <v>1750</v>
      </c>
      <c r="G1321" s="241"/>
      <c r="H1321" s="244">
        <v>13.346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153</v>
      </c>
      <c r="AU1321" s="250" t="s">
        <v>151</v>
      </c>
      <c r="AV1321" s="14" t="s">
        <v>151</v>
      </c>
      <c r="AW1321" s="14" t="s">
        <v>30</v>
      </c>
      <c r="AX1321" s="14" t="s">
        <v>73</v>
      </c>
      <c r="AY1321" s="250" t="s">
        <v>143</v>
      </c>
    </row>
    <row r="1322" s="13" customFormat="1">
      <c r="A1322" s="13"/>
      <c r="B1322" s="229"/>
      <c r="C1322" s="230"/>
      <c r="D1322" s="231" t="s">
        <v>153</v>
      </c>
      <c r="E1322" s="232" t="s">
        <v>1</v>
      </c>
      <c r="F1322" s="233" t="s">
        <v>205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153</v>
      </c>
      <c r="AU1322" s="239" t="s">
        <v>151</v>
      </c>
      <c r="AV1322" s="13" t="s">
        <v>81</v>
      </c>
      <c r="AW1322" s="13" t="s">
        <v>30</v>
      </c>
      <c r="AX1322" s="13" t="s">
        <v>73</v>
      </c>
      <c r="AY1322" s="239" t="s">
        <v>143</v>
      </c>
    </row>
    <row r="1323" s="14" customFormat="1">
      <c r="A1323" s="14"/>
      <c r="B1323" s="240"/>
      <c r="C1323" s="241"/>
      <c r="D1323" s="231" t="s">
        <v>153</v>
      </c>
      <c r="E1323" s="242" t="s">
        <v>1</v>
      </c>
      <c r="F1323" s="243" t="s">
        <v>1756</v>
      </c>
      <c r="G1323" s="241"/>
      <c r="H1323" s="244">
        <v>16.555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153</v>
      </c>
      <c r="AU1323" s="250" t="s">
        <v>151</v>
      </c>
      <c r="AV1323" s="14" t="s">
        <v>151</v>
      </c>
      <c r="AW1323" s="14" t="s">
        <v>30</v>
      </c>
      <c r="AX1323" s="14" t="s">
        <v>73</v>
      </c>
      <c r="AY1323" s="250" t="s">
        <v>143</v>
      </c>
    </row>
    <row r="1324" s="13" customFormat="1">
      <c r="A1324" s="13"/>
      <c r="B1324" s="229"/>
      <c r="C1324" s="230"/>
      <c r="D1324" s="231" t="s">
        <v>153</v>
      </c>
      <c r="E1324" s="232" t="s">
        <v>1</v>
      </c>
      <c r="F1324" s="233" t="s">
        <v>207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153</v>
      </c>
      <c r="AU1324" s="239" t="s">
        <v>151</v>
      </c>
      <c r="AV1324" s="13" t="s">
        <v>81</v>
      </c>
      <c r="AW1324" s="13" t="s">
        <v>30</v>
      </c>
      <c r="AX1324" s="13" t="s">
        <v>73</v>
      </c>
      <c r="AY1324" s="239" t="s">
        <v>143</v>
      </c>
    </row>
    <row r="1325" s="14" customFormat="1">
      <c r="A1325" s="14"/>
      <c r="B1325" s="240"/>
      <c r="C1325" s="241"/>
      <c r="D1325" s="231" t="s">
        <v>153</v>
      </c>
      <c r="E1325" s="242" t="s">
        <v>1</v>
      </c>
      <c r="F1325" s="243" t="s">
        <v>1757</v>
      </c>
      <c r="G1325" s="241"/>
      <c r="H1325" s="244">
        <v>14.023999999999999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153</v>
      </c>
      <c r="AU1325" s="250" t="s">
        <v>151</v>
      </c>
      <c r="AV1325" s="14" t="s">
        <v>151</v>
      </c>
      <c r="AW1325" s="14" t="s">
        <v>30</v>
      </c>
      <c r="AX1325" s="14" t="s">
        <v>73</v>
      </c>
      <c r="AY1325" s="250" t="s">
        <v>143</v>
      </c>
    </row>
    <row r="1326" s="13" customFormat="1">
      <c r="A1326" s="13"/>
      <c r="B1326" s="229"/>
      <c r="C1326" s="230"/>
      <c r="D1326" s="231" t="s">
        <v>153</v>
      </c>
      <c r="E1326" s="232" t="s">
        <v>1</v>
      </c>
      <c r="F1326" s="233" t="s">
        <v>215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153</v>
      </c>
      <c r="AU1326" s="239" t="s">
        <v>151</v>
      </c>
      <c r="AV1326" s="13" t="s">
        <v>81</v>
      </c>
      <c r="AW1326" s="13" t="s">
        <v>30</v>
      </c>
      <c r="AX1326" s="13" t="s">
        <v>73</v>
      </c>
      <c r="AY1326" s="239" t="s">
        <v>143</v>
      </c>
    </row>
    <row r="1327" s="14" customFormat="1">
      <c r="A1327" s="14"/>
      <c r="B1327" s="240"/>
      <c r="C1327" s="241"/>
      <c r="D1327" s="231" t="s">
        <v>153</v>
      </c>
      <c r="E1327" s="242" t="s">
        <v>1</v>
      </c>
      <c r="F1327" s="243" t="s">
        <v>1758</v>
      </c>
      <c r="G1327" s="241"/>
      <c r="H1327" s="244">
        <v>18.670000000000002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153</v>
      </c>
      <c r="AU1327" s="250" t="s">
        <v>151</v>
      </c>
      <c r="AV1327" s="14" t="s">
        <v>151</v>
      </c>
      <c r="AW1327" s="14" t="s">
        <v>30</v>
      </c>
      <c r="AX1327" s="14" t="s">
        <v>73</v>
      </c>
      <c r="AY1327" s="250" t="s">
        <v>143</v>
      </c>
    </row>
    <row r="1328" s="15" customFormat="1">
      <c r="A1328" s="15"/>
      <c r="B1328" s="251"/>
      <c r="C1328" s="252"/>
      <c r="D1328" s="231" t="s">
        <v>153</v>
      </c>
      <c r="E1328" s="253" t="s">
        <v>1</v>
      </c>
      <c r="F1328" s="254" t="s">
        <v>163</v>
      </c>
      <c r="G1328" s="252"/>
      <c r="H1328" s="255">
        <v>62.594999999999999</v>
      </c>
      <c r="I1328" s="256"/>
      <c r="J1328" s="252"/>
      <c r="K1328" s="252"/>
      <c r="L1328" s="257"/>
      <c r="M1328" s="258"/>
      <c r="N1328" s="259"/>
      <c r="O1328" s="259"/>
      <c r="P1328" s="259"/>
      <c r="Q1328" s="259"/>
      <c r="R1328" s="259"/>
      <c r="S1328" s="259"/>
      <c r="T1328" s="260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261" t="s">
        <v>153</v>
      </c>
      <c r="AU1328" s="261" t="s">
        <v>151</v>
      </c>
      <c r="AV1328" s="15" t="s">
        <v>150</v>
      </c>
      <c r="AW1328" s="15" t="s">
        <v>30</v>
      </c>
      <c r="AX1328" s="15" t="s">
        <v>81</v>
      </c>
      <c r="AY1328" s="261" t="s">
        <v>143</v>
      </c>
    </row>
    <row r="1329" s="14" customFormat="1">
      <c r="A1329" s="14"/>
      <c r="B1329" s="240"/>
      <c r="C1329" s="241"/>
      <c r="D1329" s="231" t="s">
        <v>153</v>
      </c>
      <c r="E1329" s="241"/>
      <c r="F1329" s="243" t="s">
        <v>1763</v>
      </c>
      <c r="G1329" s="241"/>
      <c r="H1329" s="244">
        <v>67.602999999999994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153</v>
      </c>
      <c r="AU1329" s="250" t="s">
        <v>151</v>
      </c>
      <c r="AV1329" s="14" t="s">
        <v>151</v>
      </c>
      <c r="AW1329" s="14" t="s">
        <v>4</v>
      </c>
      <c r="AX1329" s="14" t="s">
        <v>81</v>
      </c>
      <c r="AY1329" s="250" t="s">
        <v>143</v>
      </c>
    </row>
    <row r="1330" s="2" customFormat="1" ht="24.15" customHeight="1">
      <c r="A1330" s="38"/>
      <c r="B1330" s="39"/>
      <c r="C1330" s="215" t="s">
        <v>1764</v>
      </c>
      <c r="D1330" s="215" t="s">
        <v>146</v>
      </c>
      <c r="E1330" s="216" t="s">
        <v>1765</v>
      </c>
      <c r="F1330" s="217" t="s">
        <v>1766</v>
      </c>
      <c r="G1330" s="218" t="s">
        <v>185</v>
      </c>
      <c r="H1330" s="219">
        <v>69.790999999999997</v>
      </c>
      <c r="I1330" s="220"/>
      <c r="J1330" s="221">
        <f>ROUND(I1330*H1330,2)</f>
        <v>0</v>
      </c>
      <c r="K1330" s="222"/>
      <c r="L1330" s="44"/>
      <c r="M1330" s="223" t="s">
        <v>1</v>
      </c>
      <c r="N1330" s="224" t="s">
        <v>39</v>
      </c>
      <c r="O1330" s="91"/>
      <c r="P1330" s="225">
        <f>O1330*H1330</f>
        <v>0</v>
      </c>
      <c r="Q1330" s="225">
        <v>0</v>
      </c>
      <c r="R1330" s="225">
        <f>Q1330*H1330</f>
        <v>0</v>
      </c>
      <c r="S1330" s="225">
        <v>0.014999999999999999</v>
      </c>
      <c r="T1330" s="226">
        <f>S1330*H1330</f>
        <v>1.0468649999999999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27" t="s">
        <v>279</v>
      </c>
      <c r="AT1330" s="227" t="s">
        <v>146</v>
      </c>
      <c r="AU1330" s="227" t="s">
        <v>151</v>
      </c>
      <c r="AY1330" s="17" t="s">
        <v>143</v>
      </c>
      <c r="BE1330" s="228">
        <f>IF(N1330="základní",J1330,0)</f>
        <v>0</v>
      </c>
      <c r="BF1330" s="228">
        <f>IF(N1330="snížená",J1330,0)</f>
        <v>0</v>
      </c>
      <c r="BG1330" s="228">
        <f>IF(N1330="zákl. přenesená",J1330,0)</f>
        <v>0</v>
      </c>
      <c r="BH1330" s="228">
        <f>IF(N1330="sníž. přenesená",J1330,0)</f>
        <v>0</v>
      </c>
      <c r="BI1330" s="228">
        <f>IF(N1330="nulová",J1330,0)</f>
        <v>0</v>
      </c>
      <c r="BJ1330" s="17" t="s">
        <v>151</v>
      </c>
      <c r="BK1330" s="228">
        <f>ROUND(I1330*H1330,2)</f>
        <v>0</v>
      </c>
      <c r="BL1330" s="17" t="s">
        <v>279</v>
      </c>
      <c r="BM1330" s="227" t="s">
        <v>1767</v>
      </c>
    </row>
    <row r="1331" s="13" customFormat="1">
      <c r="A1331" s="13"/>
      <c r="B1331" s="229"/>
      <c r="C1331" s="230"/>
      <c r="D1331" s="231" t="s">
        <v>153</v>
      </c>
      <c r="E1331" s="232" t="s">
        <v>1</v>
      </c>
      <c r="F1331" s="233" t="s">
        <v>205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153</v>
      </c>
      <c r="AU1331" s="239" t="s">
        <v>151</v>
      </c>
      <c r="AV1331" s="13" t="s">
        <v>81</v>
      </c>
      <c r="AW1331" s="13" t="s">
        <v>30</v>
      </c>
      <c r="AX1331" s="13" t="s">
        <v>73</v>
      </c>
      <c r="AY1331" s="239" t="s">
        <v>143</v>
      </c>
    </row>
    <row r="1332" s="14" customFormat="1">
      <c r="A1332" s="14"/>
      <c r="B1332" s="240"/>
      <c r="C1332" s="241"/>
      <c r="D1332" s="231" t="s">
        <v>153</v>
      </c>
      <c r="E1332" s="242" t="s">
        <v>1</v>
      </c>
      <c r="F1332" s="243" t="s">
        <v>206</v>
      </c>
      <c r="G1332" s="241"/>
      <c r="H1332" s="244">
        <v>17.867000000000001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153</v>
      </c>
      <c r="AU1332" s="250" t="s">
        <v>151</v>
      </c>
      <c r="AV1332" s="14" t="s">
        <v>151</v>
      </c>
      <c r="AW1332" s="14" t="s">
        <v>30</v>
      </c>
      <c r="AX1332" s="14" t="s">
        <v>73</v>
      </c>
      <c r="AY1332" s="250" t="s">
        <v>143</v>
      </c>
    </row>
    <row r="1333" s="13" customFormat="1">
      <c r="A1333" s="13"/>
      <c r="B1333" s="229"/>
      <c r="C1333" s="230"/>
      <c r="D1333" s="231" t="s">
        <v>153</v>
      </c>
      <c r="E1333" s="232" t="s">
        <v>1</v>
      </c>
      <c r="F1333" s="233" t="s">
        <v>215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153</v>
      </c>
      <c r="AU1333" s="239" t="s">
        <v>151</v>
      </c>
      <c r="AV1333" s="13" t="s">
        <v>81</v>
      </c>
      <c r="AW1333" s="13" t="s">
        <v>30</v>
      </c>
      <c r="AX1333" s="13" t="s">
        <v>73</v>
      </c>
      <c r="AY1333" s="239" t="s">
        <v>143</v>
      </c>
    </row>
    <row r="1334" s="14" customFormat="1">
      <c r="A1334" s="14"/>
      <c r="B1334" s="240"/>
      <c r="C1334" s="241"/>
      <c r="D1334" s="231" t="s">
        <v>153</v>
      </c>
      <c r="E1334" s="242" t="s">
        <v>1</v>
      </c>
      <c r="F1334" s="243" t="s">
        <v>216</v>
      </c>
      <c r="G1334" s="241"/>
      <c r="H1334" s="244">
        <v>22.539999999999999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153</v>
      </c>
      <c r="AU1334" s="250" t="s">
        <v>151</v>
      </c>
      <c r="AV1334" s="14" t="s">
        <v>151</v>
      </c>
      <c r="AW1334" s="14" t="s">
        <v>30</v>
      </c>
      <c r="AX1334" s="14" t="s">
        <v>73</v>
      </c>
      <c r="AY1334" s="250" t="s">
        <v>143</v>
      </c>
    </row>
    <row r="1335" s="13" customFormat="1">
      <c r="A1335" s="13"/>
      <c r="B1335" s="229"/>
      <c r="C1335" s="230"/>
      <c r="D1335" s="231" t="s">
        <v>153</v>
      </c>
      <c r="E1335" s="232" t="s">
        <v>1</v>
      </c>
      <c r="F1335" s="233" t="s">
        <v>203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153</v>
      </c>
      <c r="AU1335" s="239" t="s">
        <v>151</v>
      </c>
      <c r="AV1335" s="13" t="s">
        <v>81</v>
      </c>
      <c r="AW1335" s="13" t="s">
        <v>30</v>
      </c>
      <c r="AX1335" s="13" t="s">
        <v>73</v>
      </c>
      <c r="AY1335" s="239" t="s">
        <v>143</v>
      </c>
    </row>
    <row r="1336" s="14" customFormat="1">
      <c r="A1336" s="14"/>
      <c r="B1336" s="240"/>
      <c r="C1336" s="241"/>
      <c r="D1336" s="231" t="s">
        <v>153</v>
      </c>
      <c r="E1336" s="242" t="s">
        <v>1</v>
      </c>
      <c r="F1336" s="243" t="s">
        <v>204</v>
      </c>
      <c r="G1336" s="241"/>
      <c r="H1336" s="244">
        <v>14.574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153</v>
      </c>
      <c r="AU1336" s="250" t="s">
        <v>151</v>
      </c>
      <c r="AV1336" s="14" t="s">
        <v>151</v>
      </c>
      <c r="AW1336" s="14" t="s">
        <v>30</v>
      </c>
      <c r="AX1336" s="14" t="s">
        <v>73</v>
      </c>
      <c r="AY1336" s="250" t="s">
        <v>143</v>
      </c>
    </row>
    <row r="1337" s="13" customFormat="1">
      <c r="A1337" s="13"/>
      <c r="B1337" s="229"/>
      <c r="C1337" s="230"/>
      <c r="D1337" s="231" t="s">
        <v>153</v>
      </c>
      <c r="E1337" s="232" t="s">
        <v>1</v>
      </c>
      <c r="F1337" s="233" t="s">
        <v>207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153</v>
      </c>
      <c r="AU1337" s="239" t="s">
        <v>151</v>
      </c>
      <c r="AV1337" s="13" t="s">
        <v>81</v>
      </c>
      <c r="AW1337" s="13" t="s">
        <v>30</v>
      </c>
      <c r="AX1337" s="13" t="s">
        <v>73</v>
      </c>
      <c r="AY1337" s="239" t="s">
        <v>143</v>
      </c>
    </row>
    <row r="1338" s="14" customFormat="1">
      <c r="A1338" s="14"/>
      <c r="B1338" s="240"/>
      <c r="C1338" s="241"/>
      <c r="D1338" s="231" t="s">
        <v>153</v>
      </c>
      <c r="E1338" s="242" t="s">
        <v>1</v>
      </c>
      <c r="F1338" s="243" t="s">
        <v>208</v>
      </c>
      <c r="G1338" s="241"/>
      <c r="H1338" s="244">
        <v>14.810000000000001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153</v>
      </c>
      <c r="AU1338" s="250" t="s">
        <v>151</v>
      </c>
      <c r="AV1338" s="14" t="s">
        <v>151</v>
      </c>
      <c r="AW1338" s="14" t="s">
        <v>30</v>
      </c>
      <c r="AX1338" s="14" t="s">
        <v>73</v>
      </c>
      <c r="AY1338" s="250" t="s">
        <v>143</v>
      </c>
    </row>
    <row r="1339" s="15" customFormat="1">
      <c r="A1339" s="15"/>
      <c r="B1339" s="251"/>
      <c r="C1339" s="252"/>
      <c r="D1339" s="231" t="s">
        <v>153</v>
      </c>
      <c r="E1339" s="253" t="s">
        <v>1</v>
      </c>
      <c r="F1339" s="254" t="s">
        <v>163</v>
      </c>
      <c r="G1339" s="252"/>
      <c r="H1339" s="255">
        <v>69.790999999999997</v>
      </c>
      <c r="I1339" s="256"/>
      <c r="J1339" s="252"/>
      <c r="K1339" s="252"/>
      <c r="L1339" s="257"/>
      <c r="M1339" s="258"/>
      <c r="N1339" s="259"/>
      <c r="O1339" s="259"/>
      <c r="P1339" s="259"/>
      <c r="Q1339" s="259"/>
      <c r="R1339" s="259"/>
      <c r="S1339" s="259"/>
      <c r="T1339" s="260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61" t="s">
        <v>153</v>
      </c>
      <c r="AU1339" s="261" t="s">
        <v>151</v>
      </c>
      <c r="AV1339" s="15" t="s">
        <v>150</v>
      </c>
      <c r="AW1339" s="15" t="s">
        <v>30</v>
      </c>
      <c r="AX1339" s="15" t="s">
        <v>81</v>
      </c>
      <c r="AY1339" s="261" t="s">
        <v>143</v>
      </c>
    </row>
    <row r="1340" s="2" customFormat="1" ht="24.15" customHeight="1">
      <c r="A1340" s="38"/>
      <c r="B1340" s="39"/>
      <c r="C1340" s="215" t="s">
        <v>1768</v>
      </c>
      <c r="D1340" s="215" t="s">
        <v>146</v>
      </c>
      <c r="E1340" s="216" t="s">
        <v>1769</v>
      </c>
      <c r="F1340" s="217" t="s">
        <v>1770</v>
      </c>
      <c r="G1340" s="218" t="s">
        <v>166</v>
      </c>
      <c r="H1340" s="219">
        <v>0.014</v>
      </c>
      <c r="I1340" s="220"/>
      <c r="J1340" s="221">
        <f>ROUND(I1340*H1340,2)</f>
        <v>0</v>
      </c>
      <c r="K1340" s="222"/>
      <c r="L1340" s="44"/>
      <c r="M1340" s="223" t="s">
        <v>1</v>
      </c>
      <c r="N1340" s="224" t="s">
        <v>39</v>
      </c>
      <c r="O1340" s="91"/>
      <c r="P1340" s="225">
        <f>O1340*H1340</f>
        <v>0</v>
      </c>
      <c r="Q1340" s="225">
        <v>0</v>
      </c>
      <c r="R1340" s="225">
        <f>Q1340*H1340</f>
        <v>0</v>
      </c>
      <c r="S1340" s="225">
        <v>0</v>
      </c>
      <c r="T1340" s="226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7" t="s">
        <v>279</v>
      </c>
      <c r="AT1340" s="227" t="s">
        <v>146</v>
      </c>
      <c r="AU1340" s="227" t="s">
        <v>151</v>
      </c>
      <c r="AY1340" s="17" t="s">
        <v>143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17" t="s">
        <v>151</v>
      </c>
      <c r="BK1340" s="228">
        <f>ROUND(I1340*H1340,2)</f>
        <v>0</v>
      </c>
      <c r="BL1340" s="17" t="s">
        <v>279</v>
      </c>
      <c r="BM1340" s="227" t="s">
        <v>1771</v>
      </c>
    </row>
    <row r="1341" s="2" customFormat="1" ht="24.15" customHeight="1">
      <c r="A1341" s="38"/>
      <c r="B1341" s="39"/>
      <c r="C1341" s="215" t="s">
        <v>1772</v>
      </c>
      <c r="D1341" s="215" t="s">
        <v>146</v>
      </c>
      <c r="E1341" s="216" t="s">
        <v>1773</v>
      </c>
      <c r="F1341" s="217" t="s">
        <v>1774</v>
      </c>
      <c r="G1341" s="218" t="s">
        <v>166</v>
      </c>
      <c r="H1341" s="219">
        <v>0.014</v>
      </c>
      <c r="I1341" s="220"/>
      <c r="J1341" s="221">
        <f>ROUND(I1341*H1341,2)</f>
        <v>0</v>
      </c>
      <c r="K1341" s="222"/>
      <c r="L1341" s="44"/>
      <c r="M1341" s="223" t="s">
        <v>1</v>
      </c>
      <c r="N1341" s="224" t="s">
        <v>39</v>
      </c>
      <c r="O1341" s="91"/>
      <c r="P1341" s="225">
        <f>O1341*H1341</f>
        <v>0</v>
      </c>
      <c r="Q1341" s="225">
        <v>0</v>
      </c>
      <c r="R1341" s="225">
        <f>Q1341*H1341</f>
        <v>0</v>
      </c>
      <c r="S1341" s="225">
        <v>0</v>
      </c>
      <c r="T1341" s="226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279</v>
      </c>
      <c r="AT1341" s="227" t="s">
        <v>146</v>
      </c>
      <c r="AU1341" s="227" t="s">
        <v>151</v>
      </c>
      <c r="AY1341" s="17" t="s">
        <v>143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151</v>
      </c>
      <c r="BK1341" s="228">
        <f>ROUND(I1341*H1341,2)</f>
        <v>0</v>
      </c>
      <c r="BL1341" s="17" t="s">
        <v>279</v>
      </c>
      <c r="BM1341" s="227" t="s">
        <v>1775</v>
      </c>
    </row>
    <row r="1342" s="2" customFormat="1" ht="24.15" customHeight="1">
      <c r="A1342" s="38"/>
      <c r="B1342" s="39"/>
      <c r="C1342" s="215" t="s">
        <v>1776</v>
      </c>
      <c r="D1342" s="215" t="s">
        <v>146</v>
      </c>
      <c r="E1342" s="216" t="s">
        <v>1777</v>
      </c>
      <c r="F1342" s="217" t="s">
        <v>1778</v>
      </c>
      <c r="G1342" s="218" t="s">
        <v>166</v>
      </c>
      <c r="H1342" s="219">
        <v>0.014</v>
      </c>
      <c r="I1342" s="220"/>
      <c r="J1342" s="221">
        <f>ROUND(I1342*H1342,2)</f>
        <v>0</v>
      </c>
      <c r="K1342" s="222"/>
      <c r="L1342" s="44"/>
      <c r="M1342" s="223" t="s">
        <v>1</v>
      </c>
      <c r="N1342" s="224" t="s">
        <v>39</v>
      </c>
      <c r="O1342" s="91"/>
      <c r="P1342" s="225">
        <f>O1342*H1342</f>
        <v>0</v>
      </c>
      <c r="Q1342" s="225">
        <v>0</v>
      </c>
      <c r="R1342" s="225">
        <f>Q1342*H1342</f>
        <v>0</v>
      </c>
      <c r="S1342" s="225">
        <v>0</v>
      </c>
      <c r="T1342" s="226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27" t="s">
        <v>279</v>
      </c>
      <c r="AT1342" s="227" t="s">
        <v>146</v>
      </c>
      <c r="AU1342" s="227" t="s">
        <v>151</v>
      </c>
      <c r="AY1342" s="17" t="s">
        <v>143</v>
      </c>
      <c r="BE1342" s="228">
        <f>IF(N1342="základní",J1342,0)</f>
        <v>0</v>
      </c>
      <c r="BF1342" s="228">
        <f>IF(N1342="snížená",J1342,0)</f>
        <v>0</v>
      </c>
      <c r="BG1342" s="228">
        <f>IF(N1342="zákl. přenesená",J1342,0)</f>
        <v>0</v>
      </c>
      <c r="BH1342" s="228">
        <f>IF(N1342="sníž. přenesená",J1342,0)</f>
        <v>0</v>
      </c>
      <c r="BI1342" s="228">
        <f>IF(N1342="nulová",J1342,0)</f>
        <v>0</v>
      </c>
      <c r="BJ1342" s="17" t="s">
        <v>151</v>
      </c>
      <c r="BK1342" s="228">
        <f>ROUND(I1342*H1342,2)</f>
        <v>0</v>
      </c>
      <c r="BL1342" s="17" t="s">
        <v>279</v>
      </c>
      <c r="BM1342" s="227" t="s">
        <v>1779</v>
      </c>
    </row>
    <row r="1343" s="12" customFormat="1" ht="22.8" customHeight="1">
      <c r="A1343" s="12"/>
      <c r="B1343" s="199"/>
      <c r="C1343" s="200"/>
      <c r="D1343" s="201" t="s">
        <v>72</v>
      </c>
      <c r="E1343" s="213" t="s">
        <v>1780</v>
      </c>
      <c r="F1343" s="213" t="s">
        <v>1781</v>
      </c>
      <c r="G1343" s="200"/>
      <c r="H1343" s="200"/>
      <c r="I1343" s="203"/>
      <c r="J1343" s="214">
        <f>BK1343</f>
        <v>0</v>
      </c>
      <c r="K1343" s="200"/>
      <c r="L1343" s="205"/>
      <c r="M1343" s="206"/>
      <c r="N1343" s="207"/>
      <c r="O1343" s="207"/>
      <c r="P1343" s="208">
        <f>SUM(P1344:P1436)</f>
        <v>0</v>
      </c>
      <c r="Q1343" s="207"/>
      <c r="R1343" s="208">
        <f>SUM(R1344:R1436)</f>
        <v>0.75558194999999995</v>
      </c>
      <c r="S1343" s="207"/>
      <c r="T1343" s="209">
        <f>SUM(T1344:T1436)</f>
        <v>0.18925220000000001</v>
      </c>
      <c r="U1343" s="12"/>
      <c r="V1343" s="12"/>
      <c r="W1343" s="12"/>
      <c r="X1343" s="12"/>
      <c r="Y1343" s="12"/>
      <c r="Z1343" s="12"/>
      <c r="AA1343" s="12"/>
      <c r="AB1343" s="12"/>
      <c r="AC1343" s="12"/>
      <c r="AD1343" s="12"/>
      <c r="AE1343" s="12"/>
      <c r="AR1343" s="210" t="s">
        <v>151</v>
      </c>
      <c r="AT1343" s="211" t="s">
        <v>72</v>
      </c>
      <c r="AU1343" s="211" t="s">
        <v>81</v>
      </c>
      <c r="AY1343" s="210" t="s">
        <v>143</v>
      </c>
      <c r="BK1343" s="212">
        <f>SUM(BK1344:BK1436)</f>
        <v>0</v>
      </c>
    </row>
    <row r="1344" s="2" customFormat="1" ht="24.15" customHeight="1">
      <c r="A1344" s="38"/>
      <c r="B1344" s="39"/>
      <c r="C1344" s="215" t="s">
        <v>1782</v>
      </c>
      <c r="D1344" s="215" t="s">
        <v>146</v>
      </c>
      <c r="E1344" s="216" t="s">
        <v>1783</v>
      </c>
      <c r="F1344" s="217" t="s">
        <v>1784</v>
      </c>
      <c r="G1344" s="218" t="s">
        <v>185</v>
      </c>
      <c r="H1344" s="219">
        <v>69.790999999999997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0</v>
      </c>
      <c r="R1344" s="225">
        <f>Q1344*H1344</f>
        <v>0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279</v>
      </c>
      <c r="AT1344" s="227" t="s">
        <v>146</v>
      </c>
      <c r="AU1344" s="227" t="s">
        <v>151</v>
      </c>
      <c r="AY1344" s="17" t="s">
        <v>143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151</v>
      </c>
      <c r="BK1344" s="228">
        <f>ROUND(I1344*H1344,2)</f>
        <v>0</v>
      </c>
      <c r="BL1344" s="17" t="s">
        <v>279</v>
      </c>
      <c r="BM1344" s="227" t="s">
        <v>1785</v>
      </c>
    </row>
    <row r="1345" s="13" customFormat="1">
      <c r="A1345" s="13"/>
      <c r="B1345" s="229"/>
      <c r="C1345" s="230"/>
      <c r="D1345" s="231" t="s">
        <v>153</v>
      </c>
      <c r="E1345" s="232" t="s">
        <v>1</v>
      </c>
      <c r="F1345" s="233" t="s">
        <v>205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153</v>
      </c>
      <c r="AU1345" s="239" t="s">
        <v>151</v>
      </c>
      <c r="AV1345" s="13" t="s">
        <v>81</v>
      </c>
      <c r="AW1345" s="13" t="s">
        <v>30</v>
      </c>
      <c r="AX1345" s="13" t="s">
        <v>73</v>
      </c>
      <c r="AY1345" s="239" t="s">
        <v>143</v>
      </c>
    </row>
    <row r="1346" s="14" customFormat="1">
      <c r="A1346" s="14"/>
      <c r="B1346" s="240"/>
      <c r="C1346" s="241"/>
      <c r="D1346" s="231" t="s">
        <v>153</v>
      </c>
      <c r="E1346" s="242" t="s">
        <v>1</v>
      </c>
      <c r="F1346" s="243" t="s">
        <v>206</v>
      </c>
      <c r="G1346" s="241"/>
      <c r="H1346" s="244">
        <v>17.867000000000001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153</v>
      </c>
      <c r="AU1346" s="250" t="s">
        <v>151</v>
      </c>
      <c r="AV1346" s="14" t="s">
        <v>151</v>
      </c>
      <c r="AW1346" s="14" t="s">
        <v>30</v>
      </c>
      <c r="AX1346" s="14" t="s">
        <v>73</v>
      </c>
      <c r="AY1346" s="250" t="s">
        <v>143</v>
      </c>
    </row>
    <row r="1347" s="13" customFormat="1">
      <c r="A1347" s="13"/>
      <c r="B1347" s="229"/>
      <c r="C1347" s="230"/>
      <c r="D1347" s="231" t="s">
        <v>153</v>
      </c>
      <c r="E1347" s="232" t="s">
        <v>1</v>
      </c>
      <c r="F1347" s="233" t="s">
        <v>215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153</v>
      </c>
      <c r="AU1347" s="239" t="s">
        <v>151</v>
      </c>
      <c r="AV1347" s="13" t="s">
        <v>81</v>
      </c>
      <c r="AW1347" s="13" t="s">
        <v>30</v>
      </c>
      <c r="AX1347" s="13" t="s">
        <v>73</v>
      </c>
      <c r="AY1347" s="239" t="s">
        <v>143</v>
      </c>
    </row>
    <row r="1348" s="14" customFormat="1">
      <c r="A1348" s="14"/>
      <c r="B1348" s="240"/>
      <c r="C1348" s="241"/>
      <c r="D1348" s="231" t="s">
        <v>153</v>
      </c>
      <c r="E1348" s="242" t="s">
        <v>1</v>
      </c>
      <c r="F1348" s="243" t="s">
        <v>216</v>
      </c>
      <c r="G1348" s="241"/>
      <c r="H1348" s="244">
        <v>22.539999999999999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153</v>
      </c>
      <c r="AU1348" s="250" t="s">
        <v>151</v>
      </c>
      <c r="AV1348" s="14" t="s">
        <v>151</v>
      </c>
      <c r="AW1348" s="14" t="s">
        <v>30</v>
      </c>
      <c r="AX1348" s="14" t="s">
        <v>73</v>
      </c>
      <c r="AY1348" s="250" t="s">
        <v>143</v>
      </c>
    </row>
    <row r="1349" s="13" customFormat="1">
      <c r="A1349" s="13"/>
      <c r="B1349" s="229"/>
      <c r="C1349" s="230"/>
      <c r="D1349" s="231" t="s">
        <v>153</v>
      </c>
      <c r="E1349" s="232" t="s">
        <v>1</v>
      </c>
      <c r="F1349" s="233" t="s">
        <v>203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153</v>
      </c>
      <c r="AU1349" s="239" t="s">
        <v>151</v>
      </c>
      <c r="AV1349" s="13" t="s">
        <v>81</v>
      </c>
      <c r="AW1349" s="13" t="s">
        <v>30</v>
      </c>
      <c r="AX1349" s="13" t="s">
        <v>73</v>
      </c>
      <c r="AY1349" s="239" t="s">
        <v>143</v>
      </c>
    </row>
    <row r="1350" s="14" customFormat="1">
      <c r="A1350" s="14"/>
      <c r="B1350" s="240"/>
      <c r="C1350" s="241"/>
      <c r="D1350" s="231" t="s">
        <v>153</v>
      </c>
      <c r="E1350" s="242" t="s">
        <v>1</v>
      </c>
      <c r="F1350" s="243" t="s">
        <v>204</v>
      </c>
      <c r="G1350" s="241"/>
      <c r="H1350" s="244">
        <v>14.574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153</v>
      </c>
      <c r="AU1350" s="250" t="s">
        <v>151</v>
      </c>
      <c r="AV1350" s="14" t="s">
        <v>151</v>
      </c>
      <c r="AW1350" s="14" t="s">
        <v>30</v>
      </c>
      <c r="AX1350" s="14" t="s">
        <v>73</v>
      </c>
      <c r="AY1350" s="250" t="s">
        <v>143</v>
      </c>
    </row>
    <row r="1351" s="13" customFormat="1">
      <c r="A1351" s="13"/>
      <c r="B1351" s="229"/>
      <c r="C1351" s="230"/>
      <c r="D1351" s="231" t="s">
        <v>153</v>
      </c>
      <c r="E1351" s="232" t="s">
        <v>1</v>
      </c>
      <c r="F1351" s="233" t="s">
        <v>207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153</v>
      </c>
      <c r="AU1351" s="239" t="s">
        <v>151</v>
      </c>
      <c r="AV1351" s="13" t="s">
        <v>81</v>
      </c>
      <c r="AW1351" s="13" t="s">
        <v>30</v>
      </c>
      <c r="AX1351" s="13" t="s">
        <v>73</v>
      </c>
      <c r="AY1351" s="239" t="s">
        <v>143</v>
      </c>
    </row>
    <row r="1352" s="14" customFormat="1">
      <c r="A1352" s="14"/>
      <c r="B1352" s="240"/>
      <c r="C1352" s="241"/>
      <c r="D1352" s="231" t="s">
        <v>153</v>
      </c>
      <c r="E1352" s="242" t="s">
        <v>1</v>
      </c>
      <c r="F1352" s="243" t="s">
        <v>208</v>
      </c>
      <c r="G1352" s="241"/>
      <c r="H1352" s="244">
        <v>14.810000000000001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153</v>
      </c>
      <c r="AU1352" s="250" t="s">
        <v>151</v>
      </c>
      <c r="AV1352" s="14" t="s">
        <v>151</v>
      </c>
      <c r="AW1352" s="14" t="s">
        <v>30</v>
      </c>
      <c r="AX1352" s="14" t="s">
        <v>73</v>
      </c>
      <c r="AY1352" s="250" t="s">
        <v>143</v>
      </c>
    </row>
    <row r="1353" s="15" customFormat="1">
      <c r="A1353" s="15"/>
      <c r="B1353" s="251"/>
      <c r="C1353" s="252"/>
      <c r="D1353" s="231" t="s">
        <v>153</v>
      </c>
      <c r="E1353" s="253" t="s">
        <v>1</v>
      </c>
      <c r="F1353" s="254" t="s">
        <v>163</v>
      </c>
      <c r="G1353" s="252"/>
      <c r="H1353" s="255">
        <v>69.790999999999997</v>
      </c>
      <c r="I1353" s="256"/>
      <c r="J1353" s="252"/>
      <c r="K1353" s="252"/>
      <c r="L1353" s="257"/>
      <c r="M1353" s="258"/>
      <c r="N1353" s="259"/>
      <c r="O1353" s="259"/>
      <c r="P1353" s="259"/>
      <c r="Q1353" s="259"/>
      <c r="R1353" s="259"/>
      <c r="S1353" s="259"/>
      <c r="T1353" s="260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261" t="s">
        <v>153</v>
      </c>
      <c r="AU1353" s="261" t="s">
        <v>151</v>
      </c>
      <c r="AV1353" s="15" t="s">
        <v>150</v>
      </c>
      <c r="AW1353" s="15" t="s">
        <v>30</v>
      </c>
      <c r="AX1353" s="15" t="s">
        <v>81</v>
      </c>
      <c r="AY1353" s="261" t="s">
        <v>143</v>
      </c>
    </row>
    <row r="1354" s="2" customFormat="1" ht="16.5" customHeight="1">
      <c r="A1354" s="38"/>
      <c r="B1354" s="39"/>
      <c r="C1354" s="215" t="s">
        <v>1786</v>
      </c>
      <c r="D1354" s="215" t="s">
        <v>146</v>
      </c>
      <c r="E1354" s="216" t="s">
        <v>1787</v>
      </c>
      <c r="F1354" s="217" t="s">
        <v>1788</v>
      </c>
      <c r="G1354" s="218" t="s">
        <v>185</v>
      </c>
      <c r="H1354" s="219">
        <v>71.037000000000006</v>
      </c>
      <c r="I1354" s="220"/>
      <c r="J1354" s="221">
        <f>ROUND(I1354*H1354,2)</f>
        <v>0</v>
      </c>
      <c r="K1354" s="222"/>
      <c r="L1354" s="44"/>
      <c r="M1354" s="223" t="s">
        <v>1</v>
      </c>
      <c r="N1354" s="224" t="s">
        <v>39</v>
      </c>
      <c r="O1354" s="91"/>
      <c r="P1354" s="225">
        <f>O1354*H1354</f>
        <v>0</v>
      </c>
      <c r="Q1354" s="225">
        <v>0</v>
      </c>
      <c r="R1354" s="225">
        <f>Q1354*H1354</f>
        <v>0</v>
      </c>
      <c r="S1354" s="225">
        <v>0</v>
      </c>
      <c r="T1354" s="226">
        <f>S1354*H1354</f>
        <v>0</v>
      </c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  <c r="AE1354" s="38"/>
      <c r="AR1354" s="227" t="s">
        <v>279</v>
      </c>
      <c r="AT1354" s="227" t="s">
        <v>146</v>
      </c>
      <c r="AU1354" s="227" t="s">
        <v>151</v>
      </c>
      <c r="AY1354" s="17" t="s">
        <v>143</v>
      </c>
      <c r="BE1354" s="228">
        <f>IF(N1354="základní",J1354,0)</f>
        <v>0</v>
      </c>
      <c r="BF1354" s="228">
        <f>IF(N1354="snížená",J1354,0)</f>
        <v>0</v>
      </c>
      <c r="BG1354" s="228">
        <f>IF(N1354="zákl. přenesená",J1354,0)</f>
        <v>0</v>
      </c>
      <c r="BH1354" s="228">
        <f>IF(N1354="sníž. přenesená",J1354,0)</f>
        <v>0</v>
      </c>
      <c r="BI1354" s="228">
        <f>IF(N1354="nulová",J1354,0)</f>
        <v>0</v>
      </c>
      <c r="BJ1354" s="17" t="s">
        <v>151</v>
      </c>
      <c r="BK1354" s="228">
        <f>ROUND(I1354*H1354,2)</f>
        <v>0</v>
      </c>
      <c r="BL1354" s="17" t="s">
        <v>279</v>
      </c>
      <c r="BM1354" s="227" t="s">
        <v>1789</v>
      </c>
    </row>
    <row r="1355" s="13" customFormat="1">
      <c r="A1355" s="13"/>
      <c r="B1355" s="229"/>
      <c r="C1355" s="230"/>
      <c r="D1355" s="231" t="s">
        <v>153</v>
      </c>
      <c r="E1355" s="232" t="s">
        <v>1</v>
      </c>
      <c r="F1355" s="233" t="s">
        <v>205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153</v>
      </c>
      <c r="AU1355" s="239" t="s">
        <v>151</v>
      </c>
      <c r="AV1355" s="13" t="s">
        <v>81</v>
      </c>
      <c r="AW1355" s="13" t="s">
        <v>30</v>
      </c>
      <c r="AX1355" s="13" t="s">
        <v>73</v>
      </c>
      <c r="AY1355" s="239" t="s">
        <v>143</v>
      </c>
    </row>
    <row r="1356" s="14" customFormat="1">
      <c r="A1356" s="14"/>
      <c r="B1356" s="240"/>
      <c r="C1356" s="241"/>
      <c r="D1356" s="231" t="s">
        <v>153</v>
      </c>
      <c r="E1356" s="242" t="s">
        <v>1</v>
      </c>
      <c r="F1356" s="243" t="s">
        <v>206</v>
      </c>
      <c r="G1356" s="241"/>
      <c r="H1356" s="244">
        <v>17.867000000000001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153</v>
      </c>
      <c r="AU1356" s="250" t="s">
        <v>151</v>
      </c>
      <c r="AV1356" s="14" t="s">
        <v>151</v>
      </c>
      <c r="AW1356" s="14" t="s">
        <v>30</v>
      </c>
      <c r="AX1356" s="14" t="s">
        <v>73</v>
      </c>
      <c r="AY1356" s="250" t="s">
        <v>143</v>
      </c>
    </row>
    <row r="1357" s="13" customFormat="1">
      <c r="A1357" s="13"/>
      <c r="B1357" s="229"/>
      <c r="C1357" s="230"/>
      <c r="D1357" s="231" t="s">
        <v>153</v>
      </c>
      <c r="E1357" s="232" t="s">
        <v>1</v>
      </c>
      <c r="F1357" s="233" t="s">
        <v>215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153</v>
      </c>
      <c r="AU1357" s="239" t="s">
        <v>151</v>
      </c>
      <c r="AV1357" s="13" t="s">
        <v>81</v>
      </c>
      <c r="AW1357" s="13" t="s">
        <v>30</v>
      </c>
      <c r="AX1357" s="13" t="s">
        <v>73</v>
      </c>
      <c r="AY1357" s="239" t="s">
        <v>143</v>
      </c>
    </row>
    <row r="1358" s="14" customFormat="1">
      <c r="A1358" s="14"/>
      <c r="B1358" s="240"/>
      <c r="C1358" s="241"/>
      <c r="D1358" s="231" t="s">
        <v>153</v>
      </c>
      <c r="E1358" s="242" t="s">
        <v>1</v>
      </c>
      <c r="F1358" s="243" t="s">
        <v>216</v>
      </c>
      <c r="G1358" s="241"/>
      <c r="H1358" s="244">
        <v>22.539999999999999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153</v>
      </c>
      <c r="AU1358" s="250" t="s">
        <v>151</v>
      </c>
      <c r="AV1358" s="14" t="s">
        <v>151</v>
      </c>
      <c r="AW1358" s="14" t="s">
        <v>30</v>
      </c>
      <c r="AX1358" s="14" t="s">
        <v>73</v>
      </c>
      <c r="AY1358" s="250" t="s">
        <v>143</v>
      </c>
    </row>
    <row r="1359" s="13" customFormat="1">
      <c r="A1359" s="13"/>
      <c r="B1359" s="229"/>
      <c r="C1359" s="230"/>
      <c r="D1359" s="231" t="s">
        <v>153</v>
      </c>
      <c r="E1359" s="232" t="s">
        <v>1</v>
      </c>
      <c r="F1359" s="233" t="s">
        <v>203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153</v>
      </c>
      <c r="AU1359" s="239" t="s">
        <v>151</v>
      </c>
      <c r="AV1359" s="13" t="s">
        <v>81</v>
      </c>
      <c r="AW1359" s="13" t="s">
        <v>30</v>
      </c>
      <c r="AX1359" s="13" t="s">
        <v>73</v>
      </c>
      <c r="AY1359" s="239" t="s">
        <v>143</v>
      </c>
    </row>
    <row r="1360" s="14" customFormat="1">
      <c r="A1360" s="14"/>
      <c r="B1360" s="240"/>
      <c r="C1360" s="241"/>
      <c r="D1360" s="231" t="s">
        <v>153</v>
      </c>
      <c r="E1360" s="242" t="s">
        <v>1</v>
      </c>
      <c r="F1360" s="243" t="s">
        <v>204</v>
      </c>
      <c r="G1360" s="241"/>
      <c r="H1360" s="244">
        <v>14.574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153</v>
      </c>
      <c r="AU1360" s="250" t="s">
        <v>151</v>
      </c>
      <c r="AV1360" s="14" t="s">
        <v>151</v>
      </c>
      <c r="AW1360" s="14" t="s">
        <v>30</v>
      </c>
      <c r="AX1360" s="14" t="s">
        <v>73</v>
      </c>
      <c r="AY1360" s="250" t="s">
        <v>143</v>
      </c>
    </row>
    <row r="1361" s="13" customFormat="1">
      <c r="A1361" s="13"/>
      <c r="B1361" s="229"/>
      <c r="C1361" s="230"/>
      <c r="D1361" s="231" t="s">
        <v>153</v>
      </c>
      <c r="E1361" s="232" t="s">
        <v>1</v>
      </c>
      <c r="F1361" s="233" t="s">
        <v>207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153</v>
      </c>
      <c r="AU1361" s="239" t="s">
        <v>151</v>
      </c>
      <c r="AV1361" s="13" t="s">
        <v>81</v>
      </c>
      <c r="AW1361" s="13" t="s">
        <v>30</v>
      </c>
      <c r="AX1361" s="13" t="s">
        <v>73</v>
      </c>
      <c r="AY1361" s="239" t="s">
        <v>143</v>
      </c>
    </row>
    <row r="1362" s="14" customFormat="1">
      <c r="A1362" s="14"/>
      <c r="B1362" s="240"/>
      <c r="C1362" s="241"/>
      <c r="D1362" s="231" t="s">
        <v>153</v>
      </c>
      <c r="E1362" s="242" t="s">
        <v>1</v>
      </c>
      <c r="F1362" s="243" t="s">
        <v>208</v>
      </c>
      <c r="G1362" s="241"/>
      <c r="H1362" s="244">
        <v>14.810000000000001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153</v>
      </c>
      <c r="AU1362" s="250" t="s">
        <v>151</v>
      </c>
      <c r="AV1362" s="14" t="s">
        <v>151</v>
      </c>
      <c r="AW1362" s="14" t="s">
        <v>30</v>
      </c>
      <c r="AX1362" s="14" t="s">
        <v>73</v>
      </c>
      <c r="AY1362" s="250" t="s">
        <v>143</v>
      </c>
    </row>
    <row r="1363" s="13" customFormat="1">
      <c r="A1363" s="13"/>
      <c r="B1363" s="229"/>
      <c r="C1363" s="230"/>
      <c r="D1363" s="231" t="s">
        <v>153</v>
      </c>
      <c r="E1363" s="232" t="s">
        <v>1</v>
      </c>
      <c r="F1363" s="233" t="s">
        <v>209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153</v>
      </c>
      <c r="AU1363" s="239" t="s">
        <v>151</v>
      </c>
      <c r="AV1363" s="13" t="s">
        <v>81</v>
      </c>
      <c r="AW1363" s="13" t="s">
        <v>30</v>
      </c>
      <c r="AX1363" s="13" t="s">
        <v>73</v>
      </c>
      <c r="AY1363" s="239" t="s">
        <v>143</v>
      </c>
    </row>
    <row r="1364" s="14" customFormat="1">
      <c r="A1364" s="14"/>
      <c r="B1364" s="240"/>
      <c r="C1364" s="241"/>
      <c r="D1364" s="231" t="s">
        <v>153</v>
      </c>
      <c r="E1364" s="242" t="s">
        <v>1</v>
      </c>
      <c r="F1364" s="243" t="s">
        <v>210</v>
      </c>
      <c r="G1364" s="241"/>
      <c r="H1364" s="244">
        <v>1.246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153</v>
      </c>
      <c r="AU1364" s="250" t="s">
        <v>151</v>
      </c>
      <c r="AV1364" s="14" t="s">
        <v>151</v>
      </c>
      <c r="AW1364" s="14" t="s">
        <v>30</v>
      </c>
      <c r="AX1364" s="14" t="s">
        <v>73</v>
      </c>
      <c r="AY1364" s="250" t="s">
        <v>143</v>
      </c>
    </row>
    <row r="1365" s="15" customFormat="1">
      <c r="A1365" s="15"/>
      <c r="B1365" s="251"/>
      <c r="C1365" s="252"/>
      <c r="D1365" s="231" t="s">
        <v>153</v>
      </c>
      <c r="E1365" s="253" t="s">
        <v>1</v>
      </c>
      <c r="F1365" s="254" t="s">
        <v>163</v>
      </c>
      <c r="G1365" s="252"/>
      <c r="H1365" s="255">
        <v>71.036999999999992</v>
      </c>
      <c r="I1365" s="256"/>
      <c r="J1365" s="252"/>
      <c r="K1365" s="252"/>
      <c r="L1365" s="257"/>
      <c r="M1365" s="258"/>
      <c r="N1365" s="259"/>
      <c r="O1365" s="259"/>
      <c r="P1365" s="259"/>
      <c r="Q1365" s="259"/>
      <c r="R1365" s="259"/>
      <c r="S1365" s="259"/>
      <c r="T1365" s="260"/>
      <c r="U1365" s="15"/>
      <c r="V1365" s="15"/>
      <c r="W1365" s="15"/>
      <c r="X1365" s="15"/>
      <c r="Y1365" s="15"/>
      <c r="Z1365" s="15"/>
      <c r="AA1365" s="15"/>
      <c r="AB1365" s="15"/>
      <c r="AC1365" s="15"/>
      <c r="AD1365" s="15"/>
      <c r="AE1365" s="15"/>
      <c r="AT1365" s="261" t="s">
        <v>153</v>
      </c>
      <c r="AU1365" s="261" t="s">
        <v>151</v>
      </c>
      <c r="AV1365" s="15" t="s">
        <v>150</v>
      </c>
      <c r="AW1365" s="15" t="s">
        <v>30</v>
      </c>
      <c r="AX1365" s="15" t="s">
        <v>81</v>
      </c>
      <c r="AY1365" s="261" t="s">
        <v>143</v>
      </c>
    </row>
    <row r="1366" s="2" customFormat="1" ht="24.15" customHeight="1">
      <c r="A1366" s="38"/>
      <c r="B1366" s="39"/>
      <c r="C1366" s="215" t="s">
        <v>1790</v>
      </c>
      <c r="D1366" s="215" t="s">
        <v>146</v>
      </c>
      <c r="E1366" s="216" t="s">
        <v>1791</v>
      </c>
      <c r="F1366" s="217" t="s">
        <v>1792</v>
      </c>
      <c r="G1366" s="218" t="s">
        <v>185</v>
      </c>
      <c r="H1366" s="219">
        <v>71.037000000000006</v>
      </c>
      <c r="I1366" s="220"/>
      <c r="J1366" s="221">
        <f>ROUND(I1366*H1366,2)</f>
        <v>0</v>
      </c>
      <c r="K1366" s="222"/>
      <c r="L1366" s="44"/>
      <c r="M1366" s="223" t="s">
        <v>1</v>
      </c>
      <c r="N1366" s="224" t="s">
        <v>39</v>
      </c>
      <c r="O1366" s="91"/>
      <c r="P1366" s="225">
        <f>O1366*H1366</f>
        <v>0</v>
      </c>
      <c r="Q1366" s="225">
        <v>0.00020000000000000001</v>
      </c>
      <c r="R1366" s="225">
        <f>Q1366*H1366</f>
        <v>0.014207400000000002</v>
      </c>
      <c r="S1366" s="225">
        <v>0</v>
      </c>
      <c r="T1366" s="226">
        <f>S1366*H1366</f>
        <v>0</v>
      </c>
      <c r="U1366" s="38"/>
      <c r="V1366" s="38"/>
      <c r="W1366" s="38"/>
      <c r="X1366" s="38"/>
      <c r="Y1366" s="38"/>
      <c r="Z1366" s="38"/>
      <c r="AA1366" s="38"/>
      <c r="AB1366" s="38"/>
      <c r="AC1366" s="38"/>
      <c r="AD1366" s="38"/>
      <c r="AE1366" s="38"/>
      <c r="AR1366" s="227" t="s">
        <v>279</v>
      </c>
      <c r="AT1366" s="227" t="s">
        <v>146</v>
      </c>
      <c r="AU1366" s="227" t="s">
        <v>151</v>
      </c>
      <c r="AY1366" s="17" t="s">
        <v>143</v>
      </c>
      <c r="BE1366" s="228">
        <f>IF(N1366="základní",J1366,0)</f>
        <v>0</v>
      </c>
      <c r="BF1366" s="228">
        <f>IF(N1366="snížená",J1366,0)</f>
        <v>0</v>
      </c>
      <c r="BG1366" s="228">
        <f>IF(N1366="zákl. přenesená",J1366,0)</f>
        <v>0</v>
      </c>
      <c r="BH1366" s="228">
        <f>IF(N1366="sníž. přenesená",J1366,0)</f>
        <v>0</v>
      </c>
      <c r="BI1366" s="228">
        <f>IF(N1366="nulová",J1366,0)</f>
        <v>0</v>
      </c>
      <c r="BJ1366" s="17" t="s">
        <v>151</v>
      </c>
      <c r="BK1366" s="228">
        <f>ROUND(I1366*H1366,2)</f>
        <v>0</v>
      </c>
      <c r="BL1366" s="17" t="s">
        <v>279</v>
      </c>
      <c r="BM1366" s="227" t="s">
        <v>1793</v>
      </c>
    </row>
    <row r="1367" s="13" customFormat="1">
      <c r="A1367" s="13"/>
      <c r="B1367" s="229"/>
      <c r="C1367" s="230"/>
      <c r="D1367" s="231" t="s">
        <v>153</v>
      </c>
      <c r="E1367" s="232" t="s">
        <v>1</v>
      </c>
      <c r="F1367" s="233" t="s">
        <v>205</v>
      </c>
      <c r="G1367" s="230"/>
      <c r="H1367" s="232" t="s">
        <v>1</v>
      </c>
      <c r="I1367" s="234"/>
      <c r="J1367" s="230"/>
      <c r="K1367" s="230"/>
      <c r="L1367" s="235"/>
      <c r="M1367" s="236"/>
      <c r="N1367" s="237"/>
      <c r="O1367" s="237"/>
      <c r="P1367" s="237"/>
      <c r="Q1367" s="237"/>
      <c r="R1367" s="237"/>
      <c r="S1367" s="237"/>
      <c r="T1367" s="23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9" t="s">
        <v>153</v>
      </c>
      <c r="AU1367" s="239" t="s">
        <v>151</v>
      </c>
      <c r="AV1367" s="13" t="s">
        <v>81</v>
      </c>
      <c r="AW1367" s="13" t="s">
        <v>30</v>
      </c>
      <c r="AX1367" s="13" t="s">
        <v>73</v>
      </c>
      <c r="AY1367" s="239" t="s">
        <v>143</v>
      </c>
    </row>
    <row r="1368" s="14" customFormat="1">
      <c r="A1368" s="14"/>
      <c r="B1368" s="240"/>
      <c r="C1368" s="241"/>
      <c r="D1368" s="231" t="s">
        <v>153</v>
      </c>
      <c r="E1368" s="242" t="s">
        <v>1</v>
      </c>
      <c r="F1368" s="243" t="s">
        <v>206</v>
      </c>
      <c r="G1368" s="241"/>
      <c r="H1368" s="244">
        <v>17.867000000000001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153</v>
      </c>
      <c r="AU1368" s="250" t="s">
        <v>151</v>
      </c>
      <c r="AV1368" s="14" t="s">
        <v>151</v>
      </c>
      <c r="AW1368" s="14" t="s">
        <v>30</v>
      </c>
      <c r="AX1368" s="14" t="s">
        <v>73</v>
      </c>
      <c r="AY1368" s="250" t="s">
        <v>143</v>
      </c>
    </row>
    <row r="1369" s="13" customFormat="1">
      <c r="A1369" s="13"/>
      <c r="B1369" s="229"/>
      <c r="C1369" s="230"/>
      <c r="D1369" s="231" t="s">
        <v>153</v>
      </c>
      <c r="E1369" s="232" t="s">
        <v>1</v>
      </c>
      <c r="F1369" s="233" t="s">
        <v>215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153</v>
      </c>
      <c r="AU1369" s="239" t="s">
        <v>151</v>
      </c>
      <c r="AV1369" s="13" t="s">
        <v>81</v>
      </c>
      <c r="AW1369" s="13" t="s">
        <v>30</v>
      </c>
      <c r="AX1369" s="13" t="s">
        <v>73</v>
      </c>
      <c r="AY1369" s="239" t="s">
        <v>143</v>
      </c>
    </row>
    <row r="1370" s="14" customFormat="1">
      <c r="A1370" s="14"/>
      <c r="B1370" s="240"/>
      <c r="C1370" s="241"/>
      <c r="D1370" s="231" t="s">
        <v>153</v>
      </c>
      <c r="E1370" s="242" t="s">
        <v>1</v>
      </c>
      <c r="F1370" s="243" t="s">
        <v>216</v>
      </c>
      <c r="G1370" s="241"/>
      <c r="H1370" s="244">
        <v>22.539999999999999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153</v>
      </c>
      <c r="AU1370" s="250" t="s">
        <v>151</v>
      </c>
      <c r="AV1370" s="14" t="s">
        <v>151</v>
      </c>
      <c r="AW1370" s="14" t="s">
        <v>30</v>
      </c>
      <c r="AX1370" s="14" t="s">
        <v>73</v>
      </c>
      <c r="AY1370" s="250" t="s">
        <v>143</v>
      </c>
    </row>
    <row r="1371" s="13" customFormat="1">
      <c r="A1371" s="13"/>
      <c r="B1371" s="229"/>
      <c r="C1371" s="230"/>
      <c r="D1371" s="231" t="s">
        <v>153</v>
      </c>
      <c r="E1371" s="232" t="s">
        <v>1</v>
      </c>
      <c r="F1371" s="233" t="s">
        <v>203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153</v>
      </c>
      <c r="AU1371" s="239" t="s">
        <v>151</v>
      </c>
      <c r="AV1371" s="13" t="s">
        <v>81</v>
      </c>
      <c r="AW1371" s="13" t="s">
        <v>30</v>
      </c>
      <c r="AX1371" s="13" t="s">
        <v>73</v>
      </c>
      <c r="AY1371" s="239" t="s">
        <v>143</v>
      </c>
    </row>
    <row r="1372" s="14" customFormat="1">
      <c r="A1372" s="14"/>
      <c r="B1372" s="240"/>
      <c r="C1372" s="241"/>
      <c r="D1372" s="231" t="s">
        <v>153</v>
      </c>
      <c r="E1372" s="242" t="s">
        <v>1</v>
      </c>
      <c r="F1372" s="243" t="s">
        <v>204</v>
      </c>
      <c r="G1372" s="241"/>
      <c r="H1372" s="244">
        <v>14.574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153</v>
      </c>
      <c r="AU1372" s="250" t="s">
        <v>151</v>
      </c>
      <c r="AV1372" s="14" t="s">
        <v>151</v>
      </c>
      <c r="AW1372" s="14" t="s">
        <v>30</v>
      </c>
      <c r="AX1372" s="14" t="s">
        <v>73</v>
      </c>
      <c r="AY1372" s="250" t="s">
        <v>143</v>
      </c>
    </row>
    <row r="1373" s="13" customFormat="1">
      <c r="A1373" s="13"/>
      <c r="B1373" s="229"/>
      <c r="C1373" s="230"/>
      <c r="D1373" s="231" t="s">
        <v>153</v>
      </c>
      <c r="E1373" s="232" t="s">
        <v>1</v>
      </c>
      <c r="F1373" s="233" t="s">
        <v>207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153</v>
      </c>
      <c r="AU1373" s="239" t="s">
        <v>151</v>
      </c>
      <c r="AV1373" s="13" t="s">
        <v>81</v>
      </c>
      <c r="AW1373" s="13" t="s">
        <v>30</v>
      </c>
      <c r="AX1373" s="13" t="s">
        <v>73</v>
      </c>
      <c r="AY1373" s="239" t="s">
        <v>143</v>
      </c>
    </row>
    <row r="1374" s="14" customFormat="1">
      <c r="A1374" s="14"/>
      <c r="B1374" s="240"/>
      <c r="C1374" s="241"/>
      <c r="D1374" s="231" t="s">
        <v>153</v>
      </c>
      <c r="E1374" s="242" t="s">
        <v>1</v>
      </c>
      <c r="F1374" s="243" t="s">
        <v>208</v>
      </c>
      <c r="G1374" s="241"/>
      <c r="H1374" s="244">
        <v>14.810000000000001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153</v>
      </c>
      <c r="AU1374" s="250" t="s">
        <v>151</v>
      </c>
      <c r="AV1374" s="14" t="s">
        <v>151</v>
      </c>
      <c r="AW1374" s="14" t="s">
        <v>30</v>
      </c>
      <c r="AX1374" s="14" t="s">
        <v>73</v>
      </c>
      <c r="AY1374" s="250" t="s">
        <v>143</v>
      </c>
    </row>
    <row r="1375" s="13" customFormat="1">
      <c r="A1375" s="13"/>
      <c r="B1375" s="229"/>
      <c r="C1375" s="230"/>
      <c r="D1375" s="231" t="s">
        <v>153</v>
      </c>
      <c r="E1375" s="232" t="s">
        <v>1</v>
      </c>
      <c r="F1375" s="233" t="s">
        <v>209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153</v>
      </c>
      <c r="AU1375" s="239" t="s">
        <v>151</v>
      </c>
      <c r="AV1375" s="13" t="s">
        <v>81</v>
      </c>
      <c r="AW1375" s="13" t="s">
        <v>30</v>
      </c>
      <c r="AX1375" s="13" t="s">
        <v>73</v>
      </c>
      <c r="AY1375" s="239" t="s">
        <v>143</v>
      </c>
    </row>
    <row r="1376" s="14" customFormat="1">
      <c r="A1376" s="14"/>
      <c r="B1376" s="240"/>
      <c r="C1376" s="241"/>
      <c r="D1376" s="231" t="s">
        <v>153</v>
      </c>
      <c r="E1376" s="242" t="s">
        <v>1</v>
      </c>
      <c r="F1376" s="243" t="s">
        <v>210</v>
      </c>
      <c r="G1376" s="241"/>
      <c r="H1376" s="244">
        <v>1.246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153</v>
      </c>
      <c r="AU1376" s="250" t="s">
        <v>151</v>
      </c>
      <c r="AV1376" s="14" t="s">
        <v>151</v>
      </c>
      <c r="AW1376" s="14" t="s">
        <v>30</v>
      </c>
      <c r="AX1376" s="14" t="s">
        <v>73</v>
      </c>
      <c r="AY1376" s="250" t="s">
        <v>143</v>
      </c>
    </row>
    <row r="1377" s="15" customFormat="1">
      <c r="A1377" s="15"/>
      <c r="B1377" s="251"/>
      <c r="C1377" s="252"/>
      <c r="D1377" s="231" t="s">
        <v>153</v>
      </c>
      <c r="E1377" s="253" t="s">
        <v>1</v>
      </c>
      <c r="F1377" s="254" t="s">
        <v>163</v>
      </c>
      <c r="G1377" s="252"/>
      <c r="H1377" s="255">
        <v>71.036999999999992</v>
      </c>
      <c r="I1377" s="256"/>
      <c r="J1377" s="252"/>
      <c r="K1377" s="252"/>
      <c r="L1377" s="257"/>
      <c r="M1377" s="258"/>
      <c r="N1377" s="259"/>
      <c r="O1377" s="259"/>
      <c r="P1377" s="259"/>
      <c r="Q1377" s="259"/>
      <c r="R1377" s="259"/>
      <c r="S1377" s="259"/>
      <c r="T1377" s="26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61" t="s">
        <v>153</v>
      </c>
      <c r="AU1377" s="261" t="s">
        <v>151</v>
      </c>
      <c r="AV1377" s="15" t="s">
        <v>150</v>
      </c>
      <c r="AW1377" s="15" t="s">
        <v>30</v>
      </c>
      <c r="AX1377" s="15" t="s">
        <v>81</v>
      </c>
      <c r="AY1377" s="261" t="s">
        <v>143</v>
      </c>
    </row>
    <row r="1378" s="2" customFormat="1" ht="24.15" customHeight="1">
      <c r="A1378" s="38"/>
      <c r="B1378" s="39"/>
      <c r="C1378" s="215" t="s">
        <v>1794</v>
      </c>
      <c r="D1378" s="215" t="s">
        <v>146</v>
      </c>
      <c r="E1378" s="216" t="s">
        <v>1795</v>
      </c>
      <c r="F1378" s="217" t="s">
        <v>1796</v>
      </c>
      <c r="G1378" s="218" t="s">
        <v>185</v>
      </c>
      <c r="H1378" s="219">
        <v>71.037000000000006</v>
      </c>
      <c r="I1378" s="220"/>
      <c r="J1378" s="221">
        <f>ROUND(I1378*H1378,2)</f>
        <v>0</v>
      </c>
      <c r="K1378" s="222"/>
      <c r="L1378" s="44"/>
      <c r="M1378" s="223" t="s">
        <v>1</v>
      </c>
      <c r="N1378" s="224" t="s">
        <v>39</v>
      </c>
      <c r="O1378" s="91"/>
      <c r="P1378" s="225">
        <f>O1378*H1378</f>
        <v>0</v>
      </c>
      <c r="Q1378" s="225">
        <v>0.0044999999999999997</v>
      </c>
      <c r="R1378" s="225">
        <f>Q1378*H1378</f>
        <v>0.31966650000000002</v>
      </c>
      <c r="S1378" s="225">
        <v>0</v>
      </c>
      <c r="T1378" s="226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27" t="s">
        <v>279</v>
      </c>
      <c r="AT1378" s="227" t="s">
        <v>146</v>
      </c>
      <c r="AU1378" s="227" t="s">
        <v>151</v>
      </c>
      <c r="AY1378" s="17" t="s">
        <v>143</v>
      </c>
      <c r="BE1378" s="228">
        <f>IF(N1378="základní",J1378,0)</f>
        <v>0</v>
      </c>
      <c r="BF1378" s="228">
        <f>IF(N1378="snížená",J1378,0)</f>
        <v>0</v>
      </c>
      <c r="BG1378" s="228">
        <f>IF(N1378="zákl. přenesená",J1378,0)</f>
        <v>0</v>
      </c>
      <c r="BH1378" s="228">
        <f>IF(N1378="sníž. přenesená",J1378,0)</f>
        <v>0</v>
      </c>
      <c r="BI1378" s="228">
        <f>IF(N1378="nulová",J1378,0)</f>
        <v>0</v>
      </c>
      <c r="BJ1378" s="17" t="s">
        <v>151</v>
      </c>
      <c r="BK1378" s="228">
        <f>ROUND(I1378*H1378,2)</f>
        <v>0</v>
      </c>
      <c r="BL1378" s="17" t="s">
        <v>279</v>
      </c>
      <c r="BM1378" s="227" t="s">
        <v>1797</v>
      </c>
    </row>
    <row r="1379" s="13" customFormat="1">
      <c r="A1379" s="13"/>
      <c r="B1379" s="229"/>
      <c r="C1379" s="230"/>
      <c r="D1379" s="231" t="s">
        <v>153</v>
      </c>
      <c r="E1379" s="232" t="s">
        <v>1</v>
      </c>
      <c r="F1379" s="233" t="s">
        <v>205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153</v>
      </c>
      <c r="AU1379" s="239" t="s">
        <v>151</v>
      </c>
      <c r="AV1379" s="13" t="s">
        <v>81</v>
      </c>
      <c r="AW1379" s="13" t="s">
        <v>30</v>
      </c>
      <c r="AX1379" s="13" t="s">
        <v>73</v>
      </c>
      <c r="AY1379" s="239" t="s">
        <v>143</v>
      </c>
    </row>
    <row r="1380" s="14" customFormat="1">
      <c r="A1380" s="14"/>
      <c r="B1380" s="240"/>
      <c r="C1380" s="241"/>
      <c r="D1380" s="231" t="s">
        <v>153</v>
      </c>
      <c r="E1380" s="242" t="s">
        <v>1</v>
      </c>
      <c r="F1380" s="243" t="s">
        <v>206</v>
      </c>
      <c r="G1380" s="241"/>
      <c r="H1380" s="244">
        <v>17.867000000000001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153</v>
      </c>
      <c r="AU1380" s="250" t="s">
        <v>151</v>
      </c>
      <c r="AV1380" s="14" t="s">
        <v>151</v>
      </c>
      <c r="AW1380" s="14" t="s">
        <v>30</v>
      </c>
      <c r="AX1380" s="14" t="s">
        <v>73</v>
      </c>
      <c r="AY1380" s="250" t="s">
        <v>143</v>
      </c>
    </row>
    <row r="1381" s="13" customFormat="1">
      <c r="A1381" s="13"/>
      <c r="B1381" s="229"/>
      <c r="C1381" s="230"/>
      <c r="D1381" s="231" t="s">
        <v>153</v>
      </c>
      <c r="E1381" s="232" t="s">
        <v>1</v>
      </c>
      <c r="F1381" s="233" t="s">
        <v>215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153</v>
      </c>
      <c r="AU1381" s="239" t="s">
        <v>151</v>
      </c>
      <c r="AV1381" s="13" t="s">
        <v>81</v>
      </c>
      <c r="AW1381" s="13" t="s">
        <v>30</v>
      </c>
      <c r="AX1381" s="13" t="s">
        <v>73</v>
      </c>
      <c r="AY1381" s="239" t="s">
        <v>143</v>
      </c>
    </row>
    <row r="1382" s="14" customFormat="1">
      <c r="A1382" s="14"/>
      <c r="B1382" s="240"/>
      <c r="C1382" s="241"/>
      <c r="D1382" s="231" t="s">
        <v>153</v>
      </c>
      <c r="E1382" s="242" t="s">
        <v>1</v>
      </c>
      <c r="F1382" s="243" t="s">
        <v>216</v>
      </c>
      <c r="G1382" s="241"/>
      <c r="H1382" s="244">
        <v>22.539999999999999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153</v>
      </c>
      <c r="AU1382" s="250" t="s">
        <v>151</v>
      </c>
      <c r="AV1382" s="14" t="s">
        <v>151</v>
      </c>
      <c r="AW1382" s="14" t="s">
        <v>30</v>
      </c>
      <c r="AX1382" s="14" t="s">
        <v>73</v>
      </c>
      <c r="AY1382" s="250" t="s">
        <v>143</v>
      </c>
    </row>
    <row r="1383" s="13" customFormat="1">
      <c r="A1383" s="13"/>
      <c r="B1383" s="229"/>
      <c r="C1383" s="230"/>
      <c r="D1383" s="231" t="s">
        <v>153</v>
      </c>
      <c r="E1383" s="232" t="s">
        <v>1</v>
      </c>
      <c r="F1383" s="233" t="s">
        <v>203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153</v>
      </c>
      <c r="AU1383" s="239" t="s">
        <v>151</v>
      </c>
      <c r="AV1383" s="13" t="s">
        <v>81</v>
      </c>
      <c r="AW1383" s="13" t="s">
        <v>30</v>
      </c>
      <c r="AX1383" s="13" t="s">
        <v>73</v>
      </c>
      <c r="AY1383" s="239" t="s">
        <v>143</v>
      </c>
    </row>
    <row r="1384" s="14" customFormat="1">
      <c r="A1384" s="14"/>
      <c r="B1384" s="240"/>
      <c r="C1384" s="241"/>
      <c r="D1384" s="231" t="s">
        <v>153</v>
      </c>
      <c r="E1384" s="242" t="s">
        <v>1</v>
      </c>
      <c r="F1384" s="243" t="s">
        <v>204</v>
      </c>
      <c r="G1384" s="241"/>
      <c r="H1384" s="244">
        <v>14.574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153</v>
      </c>
      <c r="AU1384" s="250" t="s">
        <v>151</v>
      </c>
      <c r="AV1384" s="14" t="s">
        <v>151</v>
      </c>
      <c r="AW1384" s="14" t="s">
        <v>30</v>
      </c>
      <c r="AX1384" s="14" t="s">
        <v>73</v>
      </c>
      <c r="AY1384" s="250" t="s">
        <v>143</v>
      </c>
    </row>
    <row r="1385" s="13" customFormat="1">
      <c r="A1385" s="13"/>
      <c r="B1385" s="229"/>
      <c r="C1385" s="230"/>
      <c r="D1385" s="231" t="s">
        <v>153</v>
      </c>
      <c r="E1385" s="232" t="s">
        <v>1</v>
      </c>
      <c r="F1385" s="233" t="s">
        <v>207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153</v>
      </c>
      <c r="AU1385" s="239" t="s">
        <v>151</v>
      </c>
      <c r="AV1385" s="13" t="s">
        <v>81</v>
      </c>
      <c r="AW1385" s="13" t="s">
        <v>30</v>
      </c>
      <c r="AX1385" s="13" t="s">
        <v>73</v>
      </c>
      <c r="AY1385" s="239" t="s">
        <v>143</v>
      </c>
    </row>
    <row r="1386" s="14" customFormat="1">
      <c r="A1386" s="14"/>
      <c r="B1386" s="240"/>
      <c r="C1386" s="241"/>
      <c r="D1386" s="231" t="s">
        <v>153</v>
      </c>
      <c r="E1386" s="242" t="s">
        <v>1</v>
      </c>
      <c r="F1386" s="243" t="s">
        <v>208</v>
      </c>
      <c r="G1386" s="241"/>
      <c r="H1386" s="244">
        <v>14.810000000000001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153</v>
      </c>
      <c r="AU1386" s="250" t="s">
        <v>151</v>
      </c>
      <c r="AV1386" s="14" t="s">
        <v>151</v>
      </c>
      <c r="AW1386" s="14" t="s">
        <v>30</v>
      </c>
      <c r="AX1386" s="14" t="s">
        <v>73</v>
      </c>
      <c r="AY1386" s="250" t="s">
        <v>143</v>
      </c>
    </row>
    <row r="1387" s="13" customFormat="1">
      <c r="A1387" s="13"/>
      <c r="B1387" s="229"/>
      <c r="C1387" s="230"/>
      <c r="D1387" s="231" t="s">
        <v>153</v>
      </c>
      <c r="E1387" s="232" t="s">
        <v>1</v>
      </c>
      <c r="F1387" s="233" t="s">
        <v>209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153</v>
      </c>
      <c r="AU1387" s="239" t="s">
        <v>151</v>
      </c>
      <c r="AV1387" s="13" t="s">
        <v>81</v>
      </c>
      <c r="AW1387" s="13" t="s">
        <v>30</v>
      </c>
      <c r="AX1387" s="13" t="s">
        <v>73</v>
      </c>
      <c r="AY1387" s="239" t="s">
        <v>143</v>
      </c>
    </row>
    <row r="1388" s="14" customFormat="1">
      <c r="A1388" s="14"/>
      <c r="B1388" s="240"/>
      <c r="C1388" s="241"/>
      <c r="D1388" s="231" t="s">
        <v>153</v>
      </c>
      <c r="E1388" s="242" t="s">
        <v>1</v>
      </c>
      <c r="F1388" s="243" t="s">
        <v>210</v>
      </c>
      <c r="G1388" s="241"/>
      <c r="H1388" s="244">
        <v>1.246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153</v>
      </c>
      <c r="AU1388" s="250" t="s">
        <v>151</v>
      </c>
      <c r="AV1388" s="14" t="s">
        <v>151</v>
      </c>
      <c r="AW1388" s="14" t="s">
        <v>30</v>
      </c>
      <c r="AX1388" s="14" t="s">
        <v>73</v>
      </c>
      <c r="AY1388" s="250" t="s">
        <v>143</v>
      </c>
    </row>
    <row r="1389" s="15" customFormat="1">
      <c r="A1389" s="15"/>
      <c r="B1389" s="251"/>
      <c r="C1389" s="252"/>
      <c r="D1389" s="231" t="s">
        <v>153</v>
      </c>
      <c r="E1389" s="253" t="s">
        <v>1</v>
      </c>
      <c r="F1389" s="254" t="s">
        <v>163</v>
      </c>
      <c r="G1389" s="252"/>
      <c r="H1389" s="255">
        <v>71.036999999999992</v>
      </c>
      <c r="I1389" s="256"/>
      <c r="J1389" s="252"/>
      <c r="K1389" s="252"/>
      <c r="L1389" s="257"/>
      <c r="M1389" s="258"/>
      <c r="N1389" s="259"/>
      <c r="O1389" s="259"/>
      <c r="P1389" s="259"/>
      <c r="Q1389" s="259"/>
      <c r="R1389" s="259"/>
      <c r="S1389" s="259"/>
      <c r="T1389" s="260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61" t="s">
        <v>153</v>
      </c>
      <c r="AU1389" s="261" t="s">
        <v>151</v>
      </c>
      <c r="AV1389" s="15" t="s">
        <v>150</v>
      </c>
      <c r="AW1389" s="15" t="s">
        <v>30</v>
      </c>
      <c r="AX1389" s="15" t="s">
        <v>81</v>
      </c>
      <c r="AY1389" s="261" t="s">
        <v>143</v>
      </c>
    </row>
    <row r="1390" s="2" customFormat="1" ht="24.15" customHeight="1">
      <c r="A1390" s="38"/>
      <c r="B1390" s="39"/>
      <c r="C1390" s="215" t="s">
        <v>1798</v>
      </c>
      <c r="D1390" s="215" t="s">
        <v>146</v>
      </c>
      <c r="E1390" s="216" t="s">
        <v>1799</v>
      </c>
      <c r="F1390" s="217" t="s">
        <v>1800</v>
      </c>
      <c r="G1390" s="218" t="s">
        <v>185</v>
      </c>
      <c r="H1390" s="219">
        <v>69.790999999999997</v>
      </c>
      <c r="I1390" s="220"/>
      <c r="J1390" s="221">
        <f>ROUND(I1390*H1390,2)</f>
        <v>0</v>
      </c>
      <c r="K1390" s="222"/>
      <c r="L1390" s="44"/>
      <c r="M1390" s="223" t="s">
        <v>1</v>
      </c>
      <c r="N1390" s="224" t="s">
        <v>39</v>
      </c>
      <c r="O1390" s="91"/>
      <c r="P1390" s="225">
        <f>O1390*H1390</f>
        <v>0</v>
      </c>
      <c r="Q1390" s="225">
        <v>0</v>
      </c>
      <c r="R1390" s="225">
        <f>Q1390*H1390</f>
        <v>0</v>
      </c>
      <c r="S1390" s="225">
        <v>0.0025000000000000001</v>
      </c>
      <c r="T1390" s="226">
        <f>S1390*H1390</f>
        <v>0.17447750000000001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27" t="s">
        <v>279</v>
      </c>
      <c r="AT1390" s="227" t="s">
        <v>146</v>
      </c>
      <c r="AU1390" s="227" t="s">
        <v>151</v>
      </c>
      <c r="AY1390" s="17" t="s">
        <v>143</v>
      </c>
      <c r="BE1390" s="228">
        <f>IF(N1390="základní",J1390,0)</f>
        <v>0</v>
      </c>
      <c r="BF1390" s="228">
        <f>IF(N1390="snížená",J1390,0)</f>
        <v>0</v>
      </c>
      <c r="BG1390" s="228">
        <f>IF(N1390="zákl. přenesená",J1390,0)</f>
        <v>0</v>
      </c>
      <c r="BH1390" s="228">
        <f>IF(N1390="sníž. přenesená",J1390,0)</f>
        <v>0</v>
      </c>
      <c r="BI1390" s="228">
        <f>IF(N1390="nulová",J1390,0)</f>
        <v>0</v>
      </c>
      <c r="BJ1390" s="17" t="s">
        <v>151</v>
      </c>
      <c r="BK1390" s="228">
        <f>ROUND(I1390*H1390,2)</f>
        <v>0</v>
      </c>
      <c r="BL1390" s="17" t="s">
        <v>279</v>
      </c>
      <c r="BM1390" s="227" t="s">
        <v>1801</v>
      </c>
    </row>
    <row r="1391" s="13" customFormat="1">
      <c r="A1391" s="13"/>
      <c r="B1391" s="229"/>
      <c r="C1391" s="230"/>
      <c r="D1391" s="231" t="s">
        <v>153</v>
      </c>
      <c r="E1391" s="232" t="s">
        <v>1</v>
      </c>
      <c r="F1391" s="233" t="s">
        <v>203</v>
      </c>
      <c r="G1391" s="230"/>
      <c r="H1391" s="232" t="s">
        <v>1</v>
      </c>
      <c r="I1391" s="234"/>
      <c r="J1391" s="230"/>
      <c r="K1391" s="230"/>
      <c r="L1391" s="235"/>
      <c r="M1391" s="236"/>
      <c r="N1391" s="237"/>
      <c r="O1391" s="237"/>
      <c r="P1391" s="237"/>
      <c r="Q1391" s="237"/>
      <c r="R1391" s="237"/>
      <c r="S1391" s="237"/>
      <c r="T1391" s="23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9" t="s">
        <v>153</v>
      </c>
      <c r="AU1391" s="239" t="s">
        <v>151</v>
      </c>
      <c r="AV1391" s="13" t="s">
        <v>81</v>
      </c>
      <c r="AW1391" s="13" t="s">
        <v>30</v>
      </c>
      <c r="AX1391" s="13" t="s">
        <v>73</v>
      </c>
      <c r="AY1391" s="239" t="s">
        <v>143</v>
      </c>
    </row>
    <row r="1392" s="14" customFormat="1">
      <c r="A1392" s="14"/>
      <c r="B1392" s="240"/>
      <c r="C1392" s="241"/>
      <c r="D1392" s="231" t="s">
        <v>153</v>
      </c>
      <c r="E1392" s="242" t="s">
        <v>1</v>
      </c>
      <c r="F1392" s="243" t="s">
        <v>204</v>
      </c>
      <c r="G1392" s="241"/>
      <c r="H1392" s="244">
        <v>14.574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0" t="s">
        <v>153</v>
      </c>
      <c r="AU1392" s="250" t="s">
        <v>151</v>
      </c>
      <c r="AV1392" s="14" t="s">
        <v>151</v>
      </c>
      <c r="AW1392" s="14" t="s">
        <v>30</v>
      </c>
      <c r="AX1392" s="14" t="s">
        <v>73</v>
      </c>
      <c r="AY1392" s="250" t="s">
        <v>143</v>
      </c>
    </row>
    <row r="1393" s="13" customFormat="1">
      <c r="A1393" s="13"/>
      <c r="B1393" s="229"/>
      <c r="C1393" s="230"/>
      <c r="D1393" s="231" t="s">
        <v>153</v>
      </c>
      <c r="E1393" s="232" t="s">
        <v>1</v>
      </c>
      <c r="F1393" s="233" t="s">
        <v>205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153</v>
      </c>
      <c r="AU1393" s="239" t="s">
        <v>151</v>
      </c>
      <c r="AV1393" s="13" t="s">
        <v>81</v>
      </c>
      <c r="AW1393" s="13" t="s">
        <v>30</v>
      </c>
      <c r="AX1393" s="13" t="s">
        <v>73</v>
      </c>
      <c r="AY1393" s="239" t="s">
        <v>143</v>
      </c>
    </row>
    <row r="1394" s="14" customFormat="1">
      <c r="A1394" s="14"/>
      <c r="B1394" s="240"/>
      <c r="C1394" s="241"/>
      <c r="D1394" s="231" t="s">
        <v>153</v>
      </c>
      <c r="E1394" s="242" t="s">
        <v>1</v>
      </c>
      <c r="F1394" s="243" t="s">
        <v>206</v>
      </c>
      <c r="G1394" s="241"/>
      <c r="H1394" s="244">
        <v>17.867000000000001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153</v>
      </c>
      <c r="AU1394" s="250" t="s">
        <v>151</v>
      </c>
      <c r="AV1394" s="14" t="s">
        <v>151</v>
      </c>
      <c r="AW1394" s="14" t="s">
        <v>30</v>
      </c>
      <c r="AX1394" s="14" t="s">
        <v>73</v>
      </c>
      <c r="AY1394" s="250" t="s">
        <v>143</v>
      </c>
    </row>
    <row r="1395" s="13" customFormat="1">
      <c r="A1395" s="13"/>
      <c r="B1395" s="229"/>
      <c r="C1395" s="230"/>
      <c r="D1395" s="231" t="s">
        <v>153</v>
      </c>
      <c r="E1395" s="232" t="s">
        <v>1</v>
      </c>
      <c r="F1395" s="233" t="s">
        <v>207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153</v>
      </c>
      <c r="AU1395" s="239" t="s">
        <v>151</v>
      </c>
      <c r="AV1395" s="13" t="s">
        <v>81</v>
      </c>
      <c r="AW1395" s="13" t="s">
        <v>30</v>
      </c>
      <c r="AX1395" s="13" t="s">
        <v>73</v>
      </c>
      <c r="AY1395" s="239" t="s">
        <v>143</v>
      </c>
    </row>
    <row r="1396" s="14" customFormat="1">
      <c r="A1396" s="14"/>
      <c r="B1396" s="240"/>
      <c r="C1396" s="241"/>
      <c r="D1396" s="231" t="s">
        <v>153</v>
      </c>
      <c r="E1396" s="242" t="s">
        <v>1</v>
      </c>
      <c r="F1396" s="243" t="s">
        <v>208</v>
      </c>
      <c r="G1396" s="241"/>
      <c r="H1396" s="244">
        <v>14.810000000000001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153</v>
      </c>
      <c r="AU1396" s="250" t="s">
        <v>151</v>
      </c>
      <c r="AV1396" s="14" t="s">
        <v>151</v>
      </c>
      <c r="AW1396" s="14" t="s">
        <v>30</v>
      </c>
      <c r="AX1396" s="14" t="s">
        <v>73</v>
      </c>
      <c r="AY1396" s="250" t="s">
        <v>143</v>
      </c>
    </row>
    <row r="1397" s="13" customFormat="1">
      <c r="A1397" s="13"/>
      <c r="B1397" s="229"/>
      <c r="C1397" s="230"/>
      <c r="D1397" s="231" t="s">
        <v>153</v>
      </c>
      <c r="E1397" s="232" t="s">
        <v>1</v>
      </c>
      <c r="F1397" s="233" t="s">
        <v>215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153</v>
      </c>
      <c r="AU1397" s="239" t="s">
        <v>151</v>
      </c>
      <c r="AV1397" s="13" t="s">
        <v>81</v>
      </c>
      <c r="AW1397" s="13" t="s">
        <v>30</v>
      </c>
      <c r="AX1397" s="13" t="s">
        <v>73</v>
      </c>
      <c r="AY1397" s="239" t="s">
        <v>143</v>
      </c>
    </row>
    <row r="1398" s="14" customFormat="1">
      <c r="A1398" s="14"/>
      <c r="B1398" s="240"/>
      <c r="C1398" s="241"/>
      <c r="D1398" s="231" t="s">
        <v>153</v>
      </c>
      <c r="E1398" s="242" t="s">
        <v>1</v>
      </c>
      <c r="F1398" s="243" t="s">
        <v>216</v>
      </c>
      <c r="G1398" s="241"/>
      <c r="H1398" s="244">
        <v>22.539999999999999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153</v>
      </c>
      <c r="AU1398" s="250" t="s">
        <v>151</v>
      </c>
      <c r="AV1398" s="14" t="s">
        <v>151</v>
      </c>
      <c r="AW1398" s="14" t="s">
        <v>30</v>
      </c>
      <c r="AX1398" s="14" t="s">
        <v>73</v>
      </c>
      <c r="AY1398" s="250" t="s">
        <v>143</v>
      </c>
    </row>
    <row r="1399" s="15" customFormat="1">
      <c r="A1399" s="15"/>
      <c r="B1399" s="251"/>
      <c r="C1399" s="252"/>
      <c r="D1399" s="231" t="s">
        <v>153</v>
      </c>
      <c r="E1399" s="253" t="s">
        <v>1</v>
      </c>
      <c r="F1399" s="254" t="s">
        <v>163</v>
      </c>
      <c r="G1399" s="252"/>
      <c r="H1399" s="255">
        <v>69.790999999999997</v>
      </c>
      <c r="I1399" s="256"/>
      <c r="J1399" s="252"/>
      <c r="K1399" s="252"/>
      <c r="L1399" s="257"/>
      <c r="M1399" s="258"/>
      <c r="N1399" s="259"/>
      <c r="O1399" s="259"/>
      <c r="P1399" s="259"/>
      <c r="Q1399" s="259"/>
      <c r="R1399" s="259"/>
      <c r="S1399" s="259"/>
      <c r="T1399" s="260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61" t="s">
        <v>153</v>
      </c>
      <c r="AU1399" s="261" t="s">
        <v>151</v>
      </c>
      <c r="AV1399" s="15" t="s">
        <v>150</v>
      </c>
      <c r="AW1399" s="15" t="s">
        <v>30</v>
      </c>
      <c r="AX1399" s="15" t="s">
        <v>81</v>
      </c>
      <c r="AY1399" s="261" t="s">
        <v>143</v>
      </c>
    </row>
    <row r="1400" s="2" customFormat="1" ht="21.75" customHeight="1">
      <c r="A1400" s="38"/>
      <c r="B1400" s="39"/>
      <c r="C1400" s="215" t="s">
        <v>1802</v>
      </c>
      <c r="D1400" s="215" t="s">
        <v>146</v>
      </c>
      <c r="E1400" s="216" t="s">
        <v>1803</v>
      </c>
      <c r="F1400" s="217" t="s">
        <v>1804</v>
      </c>
      <c r="G1400" s="218" t="s">
        <v>185</v>
      </c>
      <c r="H1400" s="219">
        <v>71.037000000000006</v>
      </c>
      <c r="I1400" s="220"/>
      <c r="J1400" s="221">
        <f>ROUND(I1400*H1400,2)</f>
        <v>0</v>
      </c>
      <c r="K1400" s="222"/>
      <c r="L1400" s="44"/>
      <c r="M1400" s="223" t="s">
        <v>1</v>
      </c>
      <c r="N1400" s="224" t="s">
        <v>39</v>
      </c>
      <c r="O1400" s="91"/>
      <c r="P1400" s="225">
        <f>O1400*H1400</f>
        <v>0</v>
      </c>
      <c r="Q1400" s="225">
        <v>0.00029999999999999997</v>
      </c>
      <c r="R1400" s="225">
        <f>Q1400*H1400</f>
        <v>0.021311099999999999</v>
      </c>
      <c r="S1400" s="225">
        <v>0</v>
      </c>
      <c r="T1400" s="226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27" t="s">
        <v>279</v>
      </c>
      <c r="AT1400" s="227" t="s">
        <v>146</v>
      </c>
      <c r="AU1400" s="227" t="s">
        <v>151</v>
      </c>
      <c r="AY1400" s="17" t="s">
        <v>143</v>
      </c>
      <c r="BE1400" s="228">
        <f>IF(N1400="základní",J1400,0)</f>
        <v>0</v>
      </c>
      <c r="BF1400" s="228">
        <f>IF(N1400="snížená",J1400,0)</f>
        <v>0</v>
      </c>
      <c r="BG1400" s="228">
        <f>IF(N1400="zákl. přenesená",J1400,0)</f>
        <v>0</v>
      </c>
      <c r="BH1400" s="228">
        <f>IF(N1400="sníž. přenesená",J1400,0)</f>
        <v>0</v>
      </c>
      <c r="BI1400" s="228">
        <f>IF(N1400="nulová",J1400,0)</f>
        <v>0</v>
      </c>
      <c r="BJ1400" s="17" t="s">
        <v>151</v>
      </c>
      <c r="BK1400" s="228">
        <f>ROUND(I1400*H1400,2)</f>
        <v>0</v>
      </c>
      <c r="BL1400" s="17" t="s">
        <v>279</v>
      </c>
      <c r="BM1400" s="227" t="s">
        <v>1805</v>
      </c>
    </row>
    <row r="1401" s="13" customFormat="1">
      <c r="A1401" s="13"/>
      <c r="B1401" s="229"/>
      <c r="C1401" s="230"/>
      <c r="D1401" s="231" t="s">
        <v>153</v>
      </c>
      <c r="E1401" s="232" t="s">
        <v>1</v>
      </c>
      <c r="F1401" s="233" t="s">
        <v>203</v>
      </c>
      <c r="G1401" s="230"/>
      <c r="H1401" s="232" t="s">
        <v>1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9" t="s">
        <v>153</v>
      </c>
      <c r="AU1401" s="239" t="s">
        <v>151</v>
      </c>
      <c r="AV1401" s="13" t="s">
        <v>81</v>
      </c>
      <c r="AW1401" s="13" t="s">
        <v>30</v>
      </c>
      <c r="AX1401" s="13" t="s">
        <v>73</v>
      </c>
      <c r="AY1401" s="239" t="s">
        <v>143</v>
      </c>
    </row>
    <row r="1402" s="14" customFormat="1">
      <c r="A1402" s="14"/>
      <c r="B1402" s="240"/>
      <c r="C1402" s="241"/>
      <c r="D1402" s="231" t="s">
        <v>153</v>
      </c>
      <c r="E1402" s="242" t="s">
        <v>1</v>
      </c>
      <c r="F1402" s="243" t="s">
        <v>204</v>
      </c>
      <c r="G1402" s="241"/>
      <c r="H1402" s="244">
        <v>14.574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153</v>
      </c>
      <c r="AU1402" s="250" t="s">
        <v>151</v>
      </c>
      <c r="AV1402" s="14" t="s">
        <v>151</v>
      </c>
      <c r="AW1402" s="14" t="s">
        <v>30</v>
      </c>
      <c r="AX1402" s="14" t="s">
        <v>73</v>
      </c>
      <c r="AY1402" s="250" t="s">
        <v>143</v>
      </c>
    </row>
    <row r="1403" s="13" customFormat="1">
      <c r="A1403" s="13"/>
      <c r="B1403" s="229"/>
      <c r="C1403" s="230"/>
      <c r="D1403" s="231" t="s">
        <v>153</v>
      </c>
      <c r="E1403" s="232" t="s">
        <v>1</v>
      </c>
      <c r="F1403" s="233" t="s">
        <v>205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153</v>
      </c>
      <c r="AU1403" s="239" t="s">
        <v>151</v>
      </c>
      <c r="AV1403" s="13" t="s">
        <v>81</v>
      </c>
      <c r="AW1403" s="13" t="s">
        <v>30</v>
      </c>
      <c r="AX1403" s="13" t="s">
        <v>73</v>
      </c>
      <c r="AY1403" s="239" t="s">
        <v>143</v>
      </c>
    </row>
    <row r="1404" s="14" customFormat="1">
      <c r="A1404" s="14"/>
      <c r="B1404" s="240"/>
      <c r="C1404" s="241"/>
      <c r="D1404" s="231" t="s">
        <v>153</v>
      </c>
      <c r="E1404" s="242" t="s">
        <v>1</v>
      </c>
      <c r="F1404" s="243" t="s">
        <v>206</v>
      </c>
      <c r="G1404" s="241"/>
      <c r="H1404" s="244">
        <v>17.867000000000001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153</v>
      </c>
      <c r="AU1404" s="250" t="s">
        <v>151</v>
      </c>
      <c r="AV1404" s="14" t="s">
        <v>151</v>
      </c>
      <c r="AW1404" s="14" t="s">
        <v>30</v>
      </c>
      <c r="AX1404" s="14" t="s">
        <v>73</v>
      </c>
      <c r="AY1404" s="250" t="s">
        <v>143</v>
      </c>
    </row>
    <row r="1405" s="13" customFormat="1">
      <c r="A1405" s="13"/>
      <c r="B1405" s="229"/>
      <c r="C1405" s="230"/>
      <c r="D1405" s="231" t="s">
        <v>153</v>
      </c>
      <c r="E1405" s="232" t="s">
        <v>1</v>
      </c>
      <c r="F1405" s="233" t="s">
        <v>207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153</v>
      </c>
      <c r="AU1405" s="239" t="s">
        <v>151</v>
      </c>
      <c r="AV1405" s="13" t="s">
        <v>81</v>
      </c>
      <c r="AW1405" s="13" t="s">
        <v>30</v>
      </c>
      <c r="AX1405" s="13" t="s">
        <v>73</v>
      </c>
      <c r="AY1405" s="239" t="s">
        <v>143</v>
      </c>
    </row>
    <row r="1406" s="14" customFormat="1">
      <c r="A1406" s="14"/>
      <c r="B1406" s="240"/>
      <c r="C1406" s="241"/>
      <c r="D1406" s="231" t="s">
        <v>153</v>
      </c>
      <c r="E1406" s="242" t="s">
        <v>1</v>
      </c>
      <c r="F1406" s="243" t="s">
        <v>208</v>
      </c>
      <c r="G1406" s="241"/>
      <c r="H1406" s="244">
        <v>14.810000000000001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153</v>
      </c>
      <c r="AU1406" s="250" t="s">
        <v>151</v>
      </c>
      <c r="AV1406" s="14" t="s">
        <v>151</v>
      </c>
      <c r="AW1406" s="14" t="s">
        <v>30</v>
      </c>
      <c r="AX1406" s="14" t="s">
        <v>73</v>
      </c>
      <c r="AY1406" s="250" t="s">
        <v>143</v>
      </c>
    </row>
    <row r="1407" s="13" customFormat="1">
      <c r="A1407" s="13"/>
      <c r="B1407" s="229"/>
      <c r="C1407" s="230"/>
      <c r="D1407" s="231" t="s">
        <v>153</v>
      </c>
      <c r="E1407" s="232" t="s">
        <v>1</v>
      </c>
      <c r="F1407" s="233" t="s">
        <v>215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153</v>
      </c>
      <c r="AU1407" s="239" t="s">
        <v>151</v>
      </c>
      <c r="AV1407" s="13" t="s">
        <v>81</v>
      </c>
      <c r="AW1407" s="13" t="s">
        <v>30</v>
      </c>
      <c r="AX1407" s="13" t="s">
        <v>73</v>
      </c>
      <c r="AY1407" s="239" t="s">
        <v>143</v>
      </c>
    </row>
    <row r="1408" s="14" customFormat="1">
      <c r="A1408" s="14"/>
      <c r="B1408" s="240"/>
      <c r="C1408" s="241"/>
      <c r="D1408" s="231" t="s">
        <v>153</v>
      </c>
      <c r="E1408" s="242" t="s">
        <v>1</v>
      </c>
      <c r="F1408" s="243" t="s">
        <v>216</v>
      </c>
      <c r="G1408" s="241"/>
      <c r="H1408" s="244">
        <v>22.539999999999999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153</v>
      </c>
      <c r="AU1408" s="250" t="s">
        <v>151</v>
      </c>
      <c r="AV1408" s="14" t="s">
        <v>151</v>
      </c>
      <c r="AW1408" s="14" t="s">
        <v>30</v>
      </c>
      <c r="AX1408" s="14" t="s">
        <v>73</v>
      </c>
      <c r="AY1408" s="250" t="s">
        <v>143</v>
      </c>
    </row>
    <row r="1409" s="13" customFormat="1">
      <c r="A1409" s="13"/>
      <c r="B1409" s="229"/>
      <c r="C1409" s="230"/>
      <c r="D1409" s="231" t="s">
        <v>153</v>
      </c>
      <c r="E1409" s="232" t="s">
        <v>1</v>
      </c>
      <c r="F1409" s="233" t="s">
        <v>209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153</v>
      </c>
      <c r="AU1409" s="239" t="s">
        <v>151</v>
      </c>
      <c r="AV1409" s="13" t="s">
        <v>81</v>
      </c>
      <c r="AW1409" s="13" t="s">
        <v>30</v>
      </c>
      <c r="AX1409" s="13" t="s">
        <v>73</v>
      </c>
      <c r="AY1409" s="239" t="s">
        <v>143</v>
      </c>
    </row>
    <row r="1410" s="14" customFormat="1">
      <c r="A1410" s="14"/>
      <c r="B1410" s="240"/>
      <c r="C1410" s="241"/>
      <c r="D1410" s="231" t="s">
        <v>153</v>
      </c>
      <c r="E1410" s="242" t="s">
        <v>1</v>
      </c>
      <c r="F1410" s="243" t="s">
        <v>210</v>
      </c>
      <c r="G1410" s="241"/>
      <c r="H1410" s="244">
        <v>1.246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153</v>
      </c>
      <c r="AU1410" s="250" t="s">
        <v>151</v>
      </c>
      <c r="AV1410" s="14" t="s">
        <v>151</v>
      </c>
      <c r="AW1410" s="14" t="s">
        <v>30</v>
      </c>
      <c r="AX1410" s="14" t="s">
        <v>73</v>
      </c>
      <c r="AY1410" s="250" t="s">
        <v>143</v>
      </c>
    </row>
    <row r="1411" s="15" customFormat="1">
      <c r="A1411" s="15"/>
      <c r="B1411" s="251"/>
      <c r="C1411" s="252"/>
      <c r="D1411" s="231" t="s">
        <v>153</v>
      </c>
      <c r="E1411" s="253" t="s">
        <v>1</v>
      </c>
      <c r="F1411" s="254" t="s">
        <v>163</v>
      </c>
      <c r="G1411" s="252"/>
      <c r="H1411" s="255">
        <v>71.036999999999992</v>
      </c>
      <c r="I1411" s="256"/>
      <c r="J1411" s="252"/>
      <c r="K1411" s="252"/>
      <c r="L1411" s="257"/>
      <c r="M1411" s="258"/>
      <c r="N1411" s="259"/>
      <c r="O1411" s="259"/>
      <c r="P1411" s="259"/>
      <c r="Q1411" s="259"/>
      <c r="R1411" s="259"/>
      <c r="S1411" s="259"/>
      <c r="T1411" s="260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1" t="s">
        <v>153</v>
      </c>
      <c r="AU1411" s="261" t="s">
        <v>151</v>
      </c>
      <c r="AV1411" s="15" t="s">
        <v>150</v>
      </c>
      <c r="AW1411" s="15" t="s">
        <v>30</v>
      </c>
      <c r="AX1411" s="15" t="s">
        <v>81</v>
      </c>
      <c r="AY1411" s="261" t="s">
        <v>143</v>
      </c>
    </row>
    <row r="1412" s="2" customFormat="1" ht="44.25" customHeight="1">
      <c r="A1412" s="38"/>
      <c r="B1412" s="39"/>
      <c r="C1412" s="262" t="s">
        <v>1806</v>
      </c>
      <c r="D1412" s="262" t="s">
        <v>170</v>
      </c>
      <c r="E1412" s="263" t="s">
        <v>1807</v>
      </c>
      <c r="F1412" s="264" t="s">
        <v>1808</v>
      </c>
      <c r="G1412" s="265" t="s">
        <v>185</v>
      </c>
      <c r="H1412" s="266">
        <v>78.141000000000005</v>
      </c>
      <c r="I1412" s="267"/>
      <c r="J1412" s="268">
        <f>ROUND(I1412*H1412,2)</f>
        <v>0</v>
      </c>
      <c r="K1412" s="269"/>
      <c r="L1412" s="270"/>
      <c r="M1412" s="271" t="s">
        <v>1</v>
      </c>
      <c r="N1412" s="272" t="s">
        <v>39</v>
      </c>
      <c r="O1412" s="91"/>
      <c r="P1412" s="225">
        <f>O1412*H1412</f>
        <v>0</v>
      </c>
      <c r="Q1412" s="225">
        <v>0.0051000000000000004</v>
      </c>
      <c r="R1412" s="225">
        <f>Q1412*H1412</f>
        <v>0.39851910000000007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353</v>
      </c>
      <c r="AT1412" s="227" t="s">
        <v>170</v>
      </c>
      <c r="AU1412" s="227" t="s">
        <v>151</v>
      </c>
      <c r="AY1412" s="17" t="s">
        <v>143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151</v>
      </c>
      <c r="BK1412" s="228">
        <f>ROUND(I1412*H1412,2)</f>
        <v>0</v>
      </c>
      <c r="BL1412" s="17" t="s">
        <v>279</v>
      </c>
      <c r="BM1412" s="227" t="s">
        <v>1809</v>
      </c>
    </row>
    <row r="1413" s="14" customFormat="1">
      <c r="A1413" s="14"/>
      <c r="B1413" s="240"/>
      <c r="C1413" s="241"/>
      <c r="D1413" s="231" t="s">
        <v>153</v>
      </c>
      <c r="E1413" s="241"/>
      <c r="F1413" s="243" t="s">
        <v>1810</v>
      </c>
      <c r="G1413" s="241"/>
      <c r="H1413" s="244">
        <v>78.141000000000005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153</v>
      </c>
      <c r="AU1413" s="250" t="s">
        <v>151</v>
      </c>
      <c r="AV1413" s="14" t="s">
        <v>151</v>
      </c>
      <c r="AW1413" s="14" t="s">
        <v>4</v>
      </c>
      <c r="AX1413" s="14" t="s">
        <v>81</v>
      </c>
      <c r="AY1413" s="250" t="s">
        <v>143</v>
      </c>
    </row>
    <row r="1414" s="2" customFormat="1" ht="21.75" customHeight="1">
      <c r="A1414" s="38"/>
      <c r="B1414" s="39"/>
      <c r="C1414" s="215" t="s">
        <v>1811</v>
      </c>
      <c r="D1414" s="215" t="s">
        <v>146</v>
      </c>
      <c r="E1414" s="216" t="s">
        <v>1812</v>
      </c>
      <c r="F1414" s="217" t="s">
        <v>1813</v>
      </c>
      <c r="G1414" s="218" t="s">
        <v>192</v>
      </c>
      <c r="H1414" s="219">
        <v>49.249000000000002</v>
      </c>
      <c r="I1414" s="220"/>
      <c r="J1414" s="221">
        <f>ROUND(I1414*H1414,2)</f>
        <v>0</v>
      </c>
      <c r="K1414" s="222"/>
      <c r="L1414" s="44"/>
      <c r="M1414" s="223" t="s">
        <v>1</v>
      </c>
      <c r="N1414" s="224" t="s">
        <v>39</v>
      </c>
      <c r="O1414" s="91"/>
      <c r="P1414" s="225">
        <f>O1414*H1414</f>
        <v>0</v>
      </c>
      <c r="Q1414" s="225">
        <v>0</v>
      </c>
      <c r="R1414" s="225">
        <f>Q1414*H1414</f>
        <v>0</v>
      </c>
      <c r="S1414" s="225">
        <v>0.00029999999999999997</v>
      </c>
      <c r="T1414" s="226">
        <f>S1414*H1414</f>
        <v>0.0147747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27" t="s">
        <v>279</v>
      </c>
      <c r="AT1414" s="227" t="s">
        <v>146</v>
      </c>
      <c r="AU1414" s="227" t="s">
        <v>151</v>
      </c>
      <c r="AY1414" s="17" t="s">
        <v>143</v>
      </c>
      <c r="BE1414" s="228">
        <f>IF(N1414="základní",J1414,0)</f>
        <v>0</v>
      </c>
      <c r="BF1414" s="228">
        <f>IF(N1414="snížená",J1414,0)</f>
        <v>0</v>
      </c>
      <c r="BG1414" s="228">
        <f>IF(N1414="zákl. přenesená",J1414,0)</f>
        <v>0</v>
      </c>
      <c r="BH1414" s="228">
        <f>IF(N1414="sníž. přenesená",J1414,0)</f>
        <v>0</v>
      </c>
      <c r="BI1414" s="228">
        <f>IF(N1414="nulová",J1414,0)</f>
        <v>0</v>
      </c>
      <c r="BJ1414" s="17" t="s">
        <v>151</v>
      </c>
      <c r="BK1414" s="228">
        <f>ROUND(I1414*H1414,2)</f>
        <v>0</v>
      </c>
      <c r="BL1414" s="17" t="s">
        <v>279</v>
      </c>
      <c r="BM1414" s="227" t="s">
        <v>1814</v>
      </c>
    </row>
    <row r="1415" s="13" customFormat="1">
      <c r="A1415" s="13"/>
      <c r="B1415" s="229"/>
      <c r="C1415" s="230"/>
      <c r="D1415" s="231" t="s">
        <v>153</v>
      </c>
      <c r="E1415" s="232" t="s">
        <v>1</v>
      </c>
      <c r="F1415" s="233" t="s">
        <v>205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153</v>
      </c>
      <c r="AU1415" s="239" t="s">
        <v>151</v>
      </c>
      <c r="AV1415" s="13" t="s">
        <v>81</v>
      </c>
      <c r="AW1415" s="13" t="s">
        <v>30</v>
      </c>
      <c r="AX1415" s="13" t="s">
        <v>73</v>
      </c>
      <c r="AY1415" s="239" t="s">
        <v>143</v>
      </c>
    </row>
    <row r="1416" s="14" customFormat="1">
      <c r="A1416" s="14"/>
      <c r="B1416" s="240"/>
      <c r="C1416" s="241"/>
      <c r="D1416" s="231" t="s">
        <v>153</v>
      </c>
      <c r="E1416" s="242" t="s">
        <v>1</v>
      </c>
      <c r="F1416" s="243" t="s">
        <v>1756</v>
      </c>
      <c r="G1416" s="241"/>
      <c r="H1416" s="244">
        <v>16.555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153</v>
      </c>
      <c r="AU1416" s="250" t="s">
        <v>151</v>
      </c>
      <c r="AV1416" s="14" t="s">
        <v>151</v>
      </c>
      <c r="AW1416" s="14" t="s">
        <v>30</v>
      </c>
      <c r="AX1416" s="14" t="s">
        <v>73</v>
      </c>
      <c r="AY1416" s="250" t="s">
        <v>143</v>
      </c>
    </row>
    <row r="1417" s="13" customFormat="1">
      <c r="A1417" s="13"/>
      <c r="B1417" s="229"/>
      <c r="C1417" s="230"/>
      <c r="D1417" s="231" t="s">
        <v>153</v>
      </c>
      <c r="E1417" s="232" t="s">
        <v>1</v>
      </c>
      <c r="F1417" s="233" t="s">
        <v>207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153</v>
      </c>
      <c r="AU1417" s="239" t="s">
        <v>151</v>
      </c>
      <c r="AV1417" s="13" t="s">
        <v>81</v>
      </c>
      <c r="AW1417" s="13" t="s">
        <v>30</v>
      </c>
      <c r="AX1417" s="13" t="s">
        <v>73</v>
      </c>
      <c r="AY1417" s="239" t="s">
        <v>143</v>
      </c>
    </row>
    <row r="1418" s="14" customFormat="1">
      <c r="A1418" s="14"/>
      <c r="B1418" s="240"/>
      <c r="C1418" s="241"/>
      <c r="D1418" s="231" t="s">
        <v>153</v>
      </c>
      <c r="E1418" s="242" t="s">
        <v>1</v>
      </c>
      <c r="F1418" s="243" t="s">
        <v>1757</v>
      </c>
      <c r="G1418" s="241"/>
      <c r="H1418" s="244">
        <v>14.023999999999999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153</v>
      </c>
      <c r="AU1418" s="250" t="s">
        <v>151</v>
      </c>
      <c r="AV1418" s="14" t="s">
        <v>151</v>
      </c>
      <c r="AW1418" s="14" t="s">
        <v>30</v>
      </c>
      <c r="AX1418" s="14" t="s">
        <v>73</v>
      </c>
      <c r="AY1418" s="250" t="s">
        <v>143</v>
      </c>
    </row>
    <row r="1419" s="13" customFormat="1">
      <c r="A1419" s="13"/>
      <c r="B1419" s="229"/>
      <c r="C1419" s="230"/>
      <c r="D1419" s="231" t="s">
        <v>153</v>
      </c>
      <c r="E1419" s="232" t="s">
        <v>1</v>
      </c>
      <c r="F1419" s="233" t="s">
        <v>215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153</v>
      </c>
      <c r="AU1419" s="239" t="s">
        <v>151</v>
      </c>
      <c r="AV1419" s="13" t="s">
        <v>81</v>
      </c>
      <c r="AW1419" s="13" t="s">
        <v>30</v>
      </c>
      <c r="AX1419" s="13" t="s">
        <v>73</v>
      </c>
      <c r="AY1419" s="239" t="s">
        <v>143</v>
      </c>
    </row>
    <row r="1420" s="14" customFormat="1">
      <c r="A1420" s="14"/>
      <c r="B1420" s="240"/>
      <c r="C1420" s="241"/>
      <c r="D1420" s="231" t="s">
        <v>153</v>
      </c>
      <c r="E1420" s="242" t="s">
        <v>1</v>
      </c>
      <c r="F1420" s="243" t="s">
        <v>1758</v>
      </c>
      <c r="G1420" s="241"/>
      <c r="H1420" s="244">
        <v>18.670000000000002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153</v>
      </c>
      <c r="AU1420" s="250" t="s">
        <v>151</v>
      </c>
      <c r="AV1420" s="14" t="s">
        <v>151</v>
      </c>
      <c r="AW1420" s="14" t="s">
        <v>30</v>
      </c>
      <c r="AX1420" s="14" t="s">
        <v>73</v>
      </c>
      <c r="AY1420" s="250" t="s">
        <v>143</v>
      </c>
    </row>
    <row r="1421" s="15" customFormat="1">
      <c r="A1421" s="15"/>
      <c r="B1421" s="251"/>
      <c r="C1421" s="252"/>
      <c r="D1421" s="231" t="s">
        <v>153</v>
      </c>
      <c r="E1421" s="253" t="s">
        <v>1</v>
      </c>
      <c r="F1421" s="254" t="s">
        <v>163</v>
      </c>
      <c r="G1421" s="252"/>
      <c r="H1421" s="255">
        <v>49.249000000000002</v>
      </c>
      <c r="I1421" s="256"/>
      <c r="J1421" s="252"/>
      <c r="K1421" s="252"/>
      <c r="L1421" s="257"/>
      <c r="M1421" s="258"/>
      <c r="N1421" s="259"/>
      <c r="O1421" s="259"/>
      <c r="P1421" s="259"/>
      <c r="Q1421" s="259"/>
      <c r="R1421" s="259"/>
      <c r="S1421" s="259"/>
      <c r="T1421" s="260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261" t="s">
        <v>153</v>
      </c>
      <c r="AU1421" s="261" t="s">
        <v>151</v>
      </c>
      <c r="AV1421" s="15" t="s">
        <v>150</v>
      </c>
      <c r="AW1421" s="15" t="s">
        <v>30</v>
      </c>
      <c r="AX1421" s="15" t="s">
        <v>81</v>
      </c>
      <c r="AY1421" s="261" t="s">
        <v>143</v>
      </c>
    </row>
    <row r="1422" s="2" customFormat="1" ht="16.5" customHeight="1">
      <c r="A1422" s="38"/>
      <c r="B1422" s="39"/>
      <c r="C1422" s="215" t="s">
        <v>1815</v>
      </c>
      <c r="D1422" s="215" t="s">
        <v>146</v>
      </c>
      <c r="E1422" s="216" t="s">
        <v>1816</v>
      </c>
      <c r="F1422" s="217" t="s">
        <v>1817</v>
      </c>
      <c r="G1422" s="218" t="s">
        <v>192</v>
      </c>
      <c r="H1422" s="219">
        <v>62.594999999999999</v>
      </c>
      <c r="I1422" s="220"/>
      <c r="J1422" s="221">
        <f>ROUND(I1422*H1422,2)</f>
        <v>0</v>
      </c>
      <c r="K1422" s="222"/>
      <c r="L1422" s="44"/>
      <c r="M1422" s="223" t="s">
        <v>1</v>
      </c>
      <c r="N1422" s="224" t="s">
        <v>39</v>
      </c>
      <c r="O1422" s="91"/>
      <c r="P1422" s="225">
        <f>O1422*H1422</f>
        <v>0</v>
      </c>
      <c r="Q1422" s="225">
        <v>3.0000000000000001E-05</v>
      </c>
      <c r="R1422" s="225">
        <f>Q1422*H1422</f>
        <v>0.0018778499999999999</v>
      </c>
      <c r="S1422" s="225">
        <v>0</v>
      </c>
      <c r="T1422" s="226">
        <f>S1422*H1422</f>
        <v>0</v>
      </c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R1422" s="227" t="s">
        <v>279</v>
      </c>
      <c r="AT1422" s="227" t="s">
        <v>146</v>
      </c>
      <c r="AU1422" s="227" t="s">
        <v>151</v>
      </c>
      <c r="AY1422" s="17" t="s">
        <v>143</v>
      </c>
      <c r="BE1422" s="228">
        <f>IF(N1422="základní",J1422,0)</f>
        <v>0</v>
      </c>
      <c r="BF1422" s="228">
        <f>IF(N1422="snížená",J1422,0)</f>
        <v>0</v>
      </c>
      <c r="BG1422" s="228">
        <f>IF(N1422="zákl. přenesená",J1422,0)</f>
        <v>0</v>
      </c>
      <c r="BH1422" s="228">
        <f>IF(N1422="sníž. přenesená",J1422,0)</f>
        <v>0</v>
      </c>
      <c r="BI1422" s="228">
        <f>IF(N1422="nulová",J1422,0)</f>
        <v>0</v>
      </c>
      <c r="BJ1422" s="17" t="s">
        <v>151</v>
      </c>
      <c r="BK1422" s="228">
        <f>ROUND(I1422*H1422,2)</f>
        <v>0</v>
      </c>
      <c r="BL1422" s="17" t="s">
        <v>279</v>
      </c>
      <c r="BM1422" s="227" t="s">
        <v>1818</v>
      </c>
    </row>
    <row r="1423" s="13" customFormat="1">
      <c r="A1423" s="13"/>
      <c r="B1423" s="229"/>
      <c r="C1423" s="230"/>
      <c r="D1423" s="231" t="s">
        <v>153</v>
      </c>
      <c r="E1423" s="232" t="s">
        <v>1</v>
      </c>
      <c r="F1423" s="233" t="s">
        <v>1755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153</v>
      </c>
      <c r="AU1423" s="239" t="s">
        <v>151</v>
      </c>
      <c r="AV1423" s="13" t="s">
        <v>81</v>
      </c>
      <c r="AW1423" s="13" t="s">
        <v>30</v>
      </c>
      <c r="AX1423" s="13" t="s">
        <v>73</v>
      </c>
      <c r="AY1423" s="239" t="s">
        <v>143</v>
      </c>
    </row>
    <row r="1424" s="13" customFormat="1">
      <c r="A1424" s="13"/>
      <c r="B1424" s="229"/>
      <c r="C1424" s="230"/>
      <c r="D1424" s="231" t="s">
        <v>153</v>
      </c>
      <c r="E1424" s="232" t="s">
        <v>1</v>
      </c>
      <c r="F1424" s="233" t="s">
        <v>1755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153</v>
      </c>
      <c r="AU1424" s="239" t="s">
        <v>151</v>
      </c>
      <c r="AV1424" s="13" t="s">
        <v>81</v>
      </c>
      <c r="AW1424" s="13" t="s">
        <v>30</v>
      </c>
      <c r="AX1424" s="13" t="s">
        <v>73</v>
      </c>
      <c r="AY1424" s="239" t="s">
        <v>143</v>
      </c>
    </row>
    <row r="1425" s="13" customFormat="1">
      <c r="A1425" s="13"/>
      <c r="B1425" s="229"/>
      <c r="C1425" s="230"/>
      <c r="D1425" s="231" t="s">
        <v>153</v>
      </c>
      <c r="E1425" s="232" t="s">
        <v>1</v>
      </c>
      <c r="F1425" s="233" t="s">
        <v>203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153</v>
      </c>
      <c r="AU1425" s="239" t="s">
        <v>151</v>
      </c>
      <c r="AV1425" s="13" t="s">
        <v>81</v>
      </c>
      <c r="AW1425" s="13" t="s">
        <v>30</v>
      </c>
      <c r="AX1425" s="13" t="s">
        <v>73</v>
      </c>
      <c r="AY1425" s="239" t="s">
        <v>143</v>
      </c>
    </row>
    <row r="1426" s="14" customFormat="1">
      <c r="A1426" s="14"/>
      <c r="B1426" s="240"/>
      <c r="C1426" s="241"/>
      <c r="D1426" s="231" t="s">
        <v>153</v>
      </c>
      <c r="E1426" s="242" t="s">
        <v>1</v>
      </c>
      <c r="F1426" s="243" t="s">
        <v>1750</v>
      </c>
      <c r="G1426" s="241"/>
      <c r="H1426" s="244">
        <v>13.346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153</v>
      </c>
      <c r="AU1426" s="250" t="s">
        <v>151</v>
      </c>
      <c r="AV1426" s="14" t="s">
        <v>151</v>
      </c>
      <c r="AW1426" s="14" t="s">
        <v>30</v>
      </c>
      <c r="AX1426" s="14" t="s">
        <v>73</v>
      </c>
      <c r="AY1426" s="250" t="s">
        <v>143</v>
      </c>
    </row>
    <row r="1427" s="13" customFormat="1">
      <c r="A1427" s="13"/>
      <c r="B1427" s="229"/>
      <c r="C1427" s="230"/>
      <c r="D1427" s="231" t="s">
        <v>153</v>
      </c>
      <c r="E1427" s="232" t="s">
        <v>1</v>
      </c>
      <c r="F1427" s="233" t="s">
        <v>205</v>
      </c>
      <c r="G1427" s="230"/>
      <c r="H1427" s="232" t="s">
        <v>1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153</v>
      </c>
      <c r="AU1427" s="239" t="s">
        <v>151</v>
      </c>
      <c r="AV1427" s="13" t="s">
        <v>81</v>
      </c>
      <c r="AW1427" s="13" t="s">
        <v>30</v>
      </c>
      <c r="AX1427" s="13" t="s">
        <v>73</v>
      </c>
      <c r="AY1427" s="239" t="s">
        <v>143</v>
      </c>
    </row>
    <row r="1428" s="14" customFormat="1">
      <c r="A1428" s="14"/>
      <c r="B1428" s="240"/>
      <c r="C1428" s="241"/>
      <c r="D1428" s="231" t="s">
        <v>153</v>
      </c>
      <c r="E1428" s="242" t="s">
        <v>1</v>
      </c>
      <c r="F1428" s="243" t="s">
        <v>1756</v>
      </c>
      <c r="G1428" s="241"/>
      <c r="H1428" s="244">
        <v>16.555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153</v>
      </c>
      <c r="AU1428" s="250" t="s">
        <v>151</v>
      </c>
      <c r="AV1428" s="14" t="s">
        <v>151</v>
      </c>
      <c r="AW1428" s="14" t="s">
        <v>30</v>
      </c>
      <c r="AX1428" s="14" t="s">
        <v>73</v>
      </c>
      <c r="AY1428" s="250" t="s">
        <v>143</v>
      </c>
    </row>
    <row r="1429" s="13" customFormat="1">
      <c r="A1429" s="13"/>
      <c r="B1429" s="229"/>
      <c r="C1429" s="230"/>
      <c r="D1429" s="231" t="s">
        <v>153</v>
      </c>
      <c r="E1429" s="232" t="s">
        <v>1</v>
      </c>
      <c r="F1429" s="233" t="s">
        <v>207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153</v>
      </c>
      <c r="AU1429" s="239" t="s">
        <v>151</v>
      </c>
      <c r="AV1429" s="13" t="s">
        <v>81</v>
      </c>
      <c r="AW1429" s="13" t="s">
        <v>30</v>
      </c>
      <c r="AX1429" s="13" t="s">
        <v>73</v>
      </c>
      <c r="AY1429" s="239" t="s">
        <v>143</v>
      </c>
    </row>
    <row r="1430" s="14" customFormat="1">
      <c r="A1430" s="14"/>
      <c r="B1430" s="240"/>
      <c r="C1430" s="241"/>
      <c r="D1430" s="231" t="s">
        <v>153</v>
      </c>
      <c r="E1430" s="242" t="s">
        <v>1</v>
      </c>
      <c r="F1430" s="243" t="s">
        <v>1757</v>
      </c>
      <c r="G1430" s="241"/>
      <c r="H1430" s="244">
        <v>14.023999999999999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153</v>
      </c>
      <c r="AU1430" s="250" t="s">
        <v>151</v>
      </c>
      <c r="AV1430" s="14" t="s">
        <v>151</v>
      </c>
      <c r="AW1430" s="14" t="s">
        <v>30</v>
      </c>
      <c r="AX1430" s="14" t="s">
        <v>73</v>
      </c>
      <c r="AY1430" s="250" t="s">
        <v>143</v>
      </c>
    </row>
    <row r="1431" s="13" customFormat="1">
      <c r="A1431" s="13"/>
      <c r="B1431" s="229"/>
      <c r="C1431" s="230"/>
      <c r="D1431" s="231" t="s">
        <v>153</v>
      </c>
      <c r="E1431" s="232" t="s">
        <v>1</v>
      </c>
      <c r="F1431" s="233" t="s">
        <v>215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153</v>
      </c>
      <c r="AU1431" s="239" t="s">
        <v>151</v>
      </c>
      <c r="AV1431" s="13" t="s">
        <v>81</v>
      </c>
      <c r="AW1431" s="13" t="s">
        <v>30</v>
      </c>
      <c r="AX1431" s="13" t="s">
        <v>73</v>
      </c>
      <c r="AY1431" s="239" t="s">
        <v>143</v>
      </c>
    </row>
    <row r="1432" s="14" customFormat="1">
      <c r="A1432" s="14"/>
      <c r="B1432" s="240"/>
      <c r="C1432" s="241"/>
      <c r="D1432" s="231" t="s">
        <v>153</v>
      </c>
      <c r="E1432" s="242" t="s">
        <v>1</v>
      </c>
      <c r="F1432" s="243" t="s">
        <v>1758</v>
      </c>
      <c r="G1432" s="241"/>
      <c r="H1432" s="244">
        <v>18.670000000000002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153</v>
      </c>
      <c r="AU1432" s="250" t="s">
        <v>151</v>
      </c>
      <c r="AV1432" s="14" t="s">
        <v>151</v>
      </c>
      <c r="AW1432" s="14" t="s">
        <v>30</v>
      </c>
      <c r="AX1432" s="14" t="s">
        <v>73</v>
      </c>
      <c r="AY1432" s="250" t="s">
        <v>143</v>
      </c>
    </row>
    <row r="1433" s="15" customFormat="1">
      <c r="A1433" s="15"/>
      <c r="B1433" s="251"/>
      <c r="C1433" s="252"/>
      <c r="D1433" s="231" t="s">
        <v>153</v>
      </c>
      <c r="E1433" s="253" t="s">
        <v>1</v>
      </c>
      <c r="F1433" s="254" t="s">
        <v>163</v>
      </c>
      <c r="G1433" s="252"/>
      <c r="H1433" s="255">
        <v>62.594999999999999</v>
      </c>
      <c r="I1433" s="256"/>
      <c r="J1433" s="252"/>
      <c r="K1433" s="252"/>
      <c r="L1433" s="257"/>
      <c r="M1433" s="258"/>
      <c r="N1433" s="259"/>
      <c r="O1433" s="259"/>
      <c r="P1433" s="259"/>
      <c r="Q1433" s="259"/>
      <c r="R1433" s="259"/>
      <c r="S1433" s="259"/>
      <c r="T1433" s="260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61" t="s">
        <v>153</v>
      </c>
      <c r="AU1433" s="261" t="s">
        <v>151</v>
      </c>
      <c r="AV1433" s="15" t="s">
        <v>150</v>
      </c>
      <c r="AW1433" s="15" t="s">
        <v>30</v>
      </c>
      <c r="AX1433" s="15" t="s">
        <v>81</v>
      </c>
      <c r="AY1433" s="261" t="s">
        <v>143</v>
      </c>
    </row>
    <row r="1434" s="2" customFormat="1" ht="24.15" customHeight="1">
      <c r="A1434" s="38"/>
      <c r="B1434" s="39"/>
      <c r="C1434" s="215" t="s">
        <v>1819</v>
      </c>
      <c r="D1434" s="215" t="s">
        <v>146</v>
      </c>
      <c r="E1434" s="216" t="s">
        <v>1820</v>
      </c>
      <c r="F1434" s="217" t="s">
        <v>1821</v>
      </c>
      <c r="G1434" s="218" t="s">
        <v>166</v>
      </c>
      <c r="H1434" s="219">
        <v>0.75600000000000001</v>
      </c>
      <c r="I1434" s="220"/>
      <c r="J1434" s="221">
        <f>ROUND(I1434*H1434,2)</f>
        <v>0</v>
      </c>
      <c r="K1434" s="222"/>
      <c r="L1434" s="44"/>
      <c r="M1434" s="223" t="s">
        <v>1</v>
      </c>
      <c r="N1434" s="224" t="s">
        <v>39</v>
      </c>
      <c r="O1434" s="91"/>
      <c r="P1434" s="225">
        <f>O1434*H1434</f>
        <v>0</v>
      </c>
      <c r="Q1434" s="225">
        <v>0</v>
      </c>
      <c r="R1434" s="225">
        <f>Q1434*H1434</f>
        <v>0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279</v>
      </c>
      <c r="AT1434" s="227" t="s">
        <v>146</v>
      </c>
      <c r="AU1434" s="227" t="s">
        <v>151</v>
      </c>
      <c r="AY1434" s="17" t="s">
        <v>143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151</v>
      </c>
      <c r="BK1434" s="228">
        <f>ROUND(I1434*H1434,2)</f>
        <v>0</v>
      </c>
      <c r="BL1434" s="17" t="s">
        <v>279</v>
      </c>
      <c r="BM1434" s="227" t="s">
        <v>1822</v>
      </c>
    </row>
    <row r="1435" s="2" customFormat="1" ht="24.15" customHeight="1">
      <c r="A1435" s="38"/>
      <c r="B1435" s="39"/>
      <c r="C1435" s="215" t="s">
        <v>1823</v>
      </c>
      <c r="D1435" s="215" t="s">
        <v>146</v>
      </c>
      <c r="E1435" s="216" t="s">
        <v>1824</v>
      </c>
      <c r="F1435" s="217" t="s">
        <v>1825</v>
      </c>
      <c r="G1435" s="218" t="s">
        <v>166</v>
      </c>
      <c r="H1435" s="219">
        <v>0.75600000000000001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0</v>
      </c>
      <c r="R1435" s="225">
        <f>Q1435*H1435</f>
        <v>0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279</v>
      </c>
      <c r="AT1435" s="227" t="s">
        <v>146</v>
      </c>
      <c r="AU1435" s="227" t="s">
        <v>151</v>
      </c>
      <c r="AY1435" s="17" t="s">
        <v>143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151</v>
      </c>
      <c r="BK1435" s="228">
        <f>ROUND(I1435*H1435,2)</f>
        <v>0</v>
      </c>
      <c r="BL1435" s="17" t="s">
        <v>279</v>
      </c>
      <c r="BM1435" s="227" t="s">
        <v>1826</v>
      </c>
    </row>
    <row r="1436" s="2" customFormat="1" ht="24.15" customHeight="1">
      <c r="A1436" s="38"/>
      <c r="B1436" s="39"/>
      <c r="C1436" s="215" t="s">
        <v>1827</v>
      </c>
      <c r="D1436" s="215" t="s">
        <v>146</v>
      </c>
      <c r="E1436" s="216" t="s">
        <v>1828</v>
      </c>
      <c r="F1436" s="217" t="s">
        <v>1829</v>
      </c>
      <c r="G1436" s="218" t="s">
        <v>166</v>
      </c>
      <c r="H1436" s="219">
        <v>0.75600000000000001</v>
      </c>
      <c r="I1436" s="220"/>
      <c r="J1436" s="221">
        <f>ROUND(I1436*H1436,2)</f>
        <v>0</v>
      </c>
      <c r="K1436" s="222"/>
      <c r="L1436" s="44"/>
      <c r="M1436" s="223" t="s">
        <v>1</v>
      </c>
      <c r="N1436" s="224" t="s">
        <v>39</v>
      </c>
      <c r="O1436" s="91"/>
      <c r="P1436" s="225">
        <f>O1436*H1436</f>
        <v>0</v>
      </c>
      <c r="Q1436" s="225">
        <v>0</v>
      </c>
      <c r="R1436" s="225">
        <f>Q1436*H1436</f>
        <v>0</v>
      </c>
      <c r="S1436" s="225">
        <v>0</v>
      </c>
      <c r="T1436" s="226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27" t="s">
        <v>279</v>
      </c>
      <c r="AT1436" s="227" t="s">
        <v>146</v>
      </c>
      <c r="AU1436" s="227" t="s">
        <v>151</v>
      </c>
      <c r="AY1436" s="17" t="s">
        <v>143</v>
      </c>
      <c r="BE1436" s="228">
        <f>IF(N1436="základní",J1436,0)</f>
        <v>0</v>
      </c>
      <c r="BF1436" s="228">
        <f>IF(N1436="snížená",J1436,0)</f>
        <v>0</v>
      </c>
      <c r="BG1436" s="228">
        <f>IF(N1436="zákl. přenesená",J1436,0)</f>
        <v>0</v>
      </c>
      <c r="BH1436" s="228">
        <f>IF(N1436="sníž. přenesená",J1436,0)</f>
        <v>0</v>
      </c>
      <c r="BI1436" s="228">
        <f>IF(N1436="nulová",J1436,0)</f>
        <v>0</v>
      </c>
      <c r="BJ1436" s="17" t="s">
        <v>151</v>
      </c>
      <c r="BK1436" s="228">
        <f>ROUND(I1436*H1436,2)</f>
        <v>0</v>
      </c>
      <c r="BL1436" s="17" t="s">
        <v>279</v>
      </c>
      <c r="BM1436" s="227" t="s">
        <v>1830</v>
      </c>
    </row>
    <row r="1437" s="12" customFormat="1" ht="22.8" customHeight="1">
      <c r="A1437" s="12"/>
      <c r="B1437" s="199"/>
      <c r="C1437" s="200"/>
      <c r="D1437" s="201" t="s">
        <v>72</v>
      </c>
      <c r="E1437" s="213" t="s">
        <v>1831</v>
      </c>
      <c r="F1437" s="213" t="s">
        <v>1832</v>
      </c>
      <c r="G1437" s="200"/>
      <c r="H1437" s="200"/>
      <c r="I1437" s="203"/>
      <c r="J1437" s="214">
        <f>BK1437</f>
        <v>0</v>
      </c>
      <c r="K1437" s="200"/>
      <c r="L1437" s="205"/>
      <c r="M1437" s="206"/>
      <c r="N1437" s="207"/>
      <c r="O1437" s="207"/>
      <c r="P1437" s="208">
        <f>SUM(P1438:P1545)</f>
        <v>0</v>
      </c>
      <c r="Q1437" s="207"/>
      <c r="R1437" s="208">
        <f>SUM(R1438:R1545)</f>
        <v>1.1291399799999999</v>
      </c>
      <c r="S1437" s="207"/>
      <c r="T1437" s="209">
        <f>SUM(T1438:T1545)</f>
        <v>0.027199999999999998</v>
      </c>
      <c r="U1437" s="12"/>
      <c r="V1437" s="12"/>
      <c r="W1437" s="12"/>
      <c r="X1437" s="12"/>
      <c r="Y1437" s="12"/>
      <c r="Z1437" s="12"/>
      <c r="AA1437" s="12"/>
      <c r="AB1437" s="12"/>
      <c r="AC1437" s="12"/>
      <c r="AD1437" s="12"/>
      <c r="AE1437" s="12"/>
      <c r="AR1437" s="210" t="s">
        <v>151</v>
      </c>
      <c r="AT1437" s="211" t="s">
        <v>72</v>
      </c>
      <c r="AU1437" s="211" t="s">
        <v>81</v>
      </c>
      <c r="AY1437" s="210" t="s">
        <v>143</v>
      </c>
      <c r="BK1437" s="212">
        <f>SUM(BK1438:BK1545)</f>
        <v>0</v>
      </c>
    </row>
    <row r="1438" s="2" customFormat="1" ht="16.5" customHeight="1">
      <c r="A1438" s="38"/>
      <c r="B1438" s="39"/>
      <c r="C1438" s="215" t="s">
        <v>1833</v>
      </c>
      <c r="D1438" s="215" t="s">
        <v>146</v>
      </c>
      <c r="E1438" s="216" t="s">
        <v>1834</v>
      </c>
      <c r="F1438" s="217" t="s">
        <v>1835</v>
      </c>
      <c r="G1438" s="218" t="s">
        <v>185</v>
      </c>
      <c r="H1438" s="219">
        <v>28.780000000000001</v>
      </c>
      <c r="I1438" s="220"/>
      <c r="J1438" s="221">
        <f>ROUND(I1438*H1438,2)</f>
        <v>0</v>
      </c>
      <c r="K1438" s="222"/>
      <c r="L1438" s="44"/>
      <c r="M1438" s="223" t="s">
        <v>1</v>
      </c>
      <c r="N1438" s="224" t="s">
        <v>39</v>
      </c>
      <c r="O1438" s="91"/>
      <c r="P1438" s="225">
        <f>O1438*H1438</f>
        <v>0</v>
      </c>
      <c r="Q1438" s="225">
        <v>0</v>
      </c>
      <c r="R1438" s="225">
        <f>Q1438*H1438</f>
        <v>0</v>
      </c>
      <c r="S1438" s="225">
        <v>0</v>
      </c>
      <c r="T1438" s="226">
        <f>S1438*H1438</f>
        <v>0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27" t="s">
        <v>279</v>
      </c>
      <c r="AT1438" s="227" t="s">
        <v>146</v>
      </c>
      <c r="AU1438" s="227" t="s">
        <v>151</v>
      </c>
      <c r="AY1438" s="17" t="s">
        <v>143</v>
      </c>
      <c r="BE1438" s="228">
        <f>IF(N1438="základní",J1438,0)</f>
        <v>0</v>
      </c>
      <c r="BF1438" s="228">
        <f>IF(N1438="snížená",J1438,0)</f>
        <v>0</v>
      </c>
      <c r="BG1438" s="228">
        <f>IF(N1438="zákl. přenesená",J1438,0)</f>
        <v>0</v>
      </c>
      <c r="BH1438" s="228">
        <f>IF(N1438="sníž. přenesená",J1438,0)</f>
        <v>0</v>
      </c>
      <c r="BI1438" s="228">
        <f>IF(N1438="nulová",J1438,0)</f>
        <v>0</v>
      </c>
      <c r="BJ1438" s="17" t="s">
        <v>151</v>
      </c>
      <c r="BK1438" s="228">
        <f>ROUND(I1438*H1438,2)</f>
        <v>0</v>
      </c>
      <c r="BL1438" s="17" t="s">
        <v>279</v>
      </c>
      <c r="BM1438" s="227" t="s">
        <v>1836</v>
      </c>
    </row>
    <row r="1439" s="13" customFormat="1">
      <c r="A1439" s="13"/>
      <c r="B1439" s="229"/>
      <c r="C1439" s="230"/>
      <c r="D1439" s="231" t="s">
        <v>153</v>
      </c>
      <c r="E1439" s="232" t="s">
        <v>1</v>
      </c>
      <c r="F1439" s="233" t="s">
        <v>213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153</v>
      </c>
      <c r="AU1439" s="239" t="s">
        <v>151</v>
      </c>
      <c r="AV1439" s="13" t="s">
        <v>81</v>
      </c>
      <c r="AW1439" s="13" t="s">
        <v>30</v>
      </c>
      <c r="AX1439" s="13" t="s">
        <v>73</v>
      </c>
      <c r="AY1439" s="239" t="s">
        <v>143</v>
      </c>
    </row>
    <row r="1440" s="14" customFormat="1">
      <c r="A1440" s="14"/>
      <c r="B1440" s="240"/>
      <c r="C1440" s="241"/>
      <c r="D1440" s="231" t="s">
        <v>153</v>
      </c>
      <c r="E1440" s="242" t="s">
        <v>1</v>
      </c>
      <c r="F1440" s="243" t="s">
        <v>416</v>
      </c>
      <c r="G1440" s="241"/>
      <c r="H1440" s="244">
        <v>6.0540000000000003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153</v>
      </c>
      <c r="AU1440" s="250" t="s">
        <v>151</v>
      </c>
      <c r="AV1440" s="14" t="s">
        <v>151</v>
      </c>
      <c r="AW1440" s="14" t="s">
        <v>30</v>
      </c>
      <c r="AX1440" s="14" t="s">
        <v>73</v>
      </c>
      <c r="AY1440" s="250" t="s">
        <v>143</v>
      </c>
    </row>
    <row r="1441" s="14" customFormat="1">
      <c r="A1441" s="14"/>
      <c r="B1441" s="240"/>
      <c r="C1441" s="241"/>
      <c r="D1441" s="231" t="s">
        <v>153</v>
      </c>
      <c r="E1441" s="242" t="s">
        <v>1</v>
      </c>
      <c r="F1441" s="243" t="s">
        <v>232</v>
      </c>
      <c r="G1441" s="241"/>
      <c r="H1441" s="244">
        <v>-0.90800000000000003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153</v>
      </c>
      <c r="AU1441" s="250" t="s">
        <v>151</v>
      </c>
      <c r="AV1441" s="14" t="s">
        <v>151</v>
      </c>
      <c r="AW1441" s="14" t="s">
        <v>30</v>
      </c>
      <c r="AX1441" s="14" t="s">
        <v>73</v>
      </c>
      <c r="AY1441" s="250" t="s">
        <v>143</v>
      </c>
    </row>
    <row r="1442" s="13" customFormat="1">
      <c r="A1442" s="13"/>
      <c r="B1442" s="229"/>
      <c r="C1442" s="230"/>
      <c r="D1442" s="231" t="s">
        <v>153</v>
      </c>
      <c r="E1442" s="232" t="s">
        <v>1</v>
      </c>
      <c r="F1442" s="233" t="s">
        <v>211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153</v>
      </c>
      <c r="AU1442" s="239" t="s">
        <v>151</v>
      </c>
      <c r="AV1442" s="13" t="s">
        <v>81</v>
      </c>
      <c r="AW1442" s="13" t="s">
        <v>30</v>
      </c>
      <c r="AX1442" s="13" t="s">
        <v>73</v>
      </c>
      <c r="AY1442" s="239" t="s">
        <v>143</v>
      </c>
    </row>
    <row r="1443" s="14" customFormat="1">
      <c r="A1443" s="14"/>
      <c r="B1443" s="240"/>
      <c r="C1443" s="241"/>
      <c r="D1443" s="231" t="s">
        <v>153</v>
      </c>
      <c r="E1443" s="242" t="s">
        <v>1</v>
      </c>
      <c r="F1443" s="243" t="s">
        <v>417</v>
      </c>
      <c r="G1443" s="241"/>
      <c r="H1443" s="244">
        <v>24.835999999999999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153</v>
      </c>
      <c r="AU1443" s="250" t="s">
        <v>151</v>
      </c>
      <c r="AV1443" s="14" t="s">
        <v>151</v>
      </c>
      <c r="AW1443" s="14" t="s">
        <v>30</v>
      </c>
      <c r="AX1443" s="14" t="s">
        <v>73</v>
      </c>
      <c r="AY1443" s="250" t="s">
        <v>143</v>
      </c>
    </row>
    <row r="1444" s="14" customFormat="1">
      <c r="A1444" s="14"/>
      <c r="B1444" s="240"/>
      <c r="C1444" s="241"/>
      <c r="D1444" s="231" t="s">
        <v>153</v>
      </c>
      <c r="E1444" s="242" t="s">
        <v>1</v>
      </c>
      <c r="F1444" s="243" t="s">
        <v>234</v>
      </c>
      <c r="G1444" s="241"/>
      <c r="H1444" s="244">
        <v>-1.202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153</v>
      </c>
      <c r="AU1444" s="250" t="s">
        <v>151</v>
      </c>
      <c r="AV1444" s="14" t="s">
        <v>151</v>
      </c>
      <c r="AW1444" s="14" t="s">
        <v>30</v>
      </c>
      <c r="AX1444" s="14" t="s">
        <v>73</v>
      </c>
      <c r="AY1444" s="250" t="s">
        <v>143</v>
      </c>
    </row>
    <row r="1445" s="15" customFormat="1">
      <c r="A1445" s="15"/>
      <c r="B1445" s="251"/>
      <c r="C1445" s="252"/>
      <c r="D1445" s="231" t="s">
        <v>153</v>
      </c>
      <c r="E1445" s="253" t="s">
        <v>1</v>
      </c>
      <c r="F1445" s="254" t="s">
        <v>163</v>
      </c>
      <c r="G1445" s="252"/>
      <c r="H1445" s="255">
        <v>28.780000000000001</v>
      </c>
      <c r="I1445" s="256"/>
      <c r="J1445" s="252"/>
      <c r="K1445" s="252"/>
      <c r="L1445" s="257"/>
      <c r="M1445" s="258"/>
      <c r="N1445" s="259"/>
      <c r="O1445" s="259"/>
      <c r="P1445" s="259"/>
      <c r="Q1445" s="259"/>
      <c r="R1445" s="259"/>
      <c r="S1445" s="259"/>
      <c r="T1445" s="260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61" t="s">
        <v>153</v>
      </c>
      <c r="AU1445" s="261" t="s">
        <v>151</v>
      </c>
      <c r="AV1445" s="15" t="s">
        <v>150</v>
      </c>
      <c r="AW1445" s="15" t="s">
        <v>30</v>
      </c>
      <c r="AX1445" s="15" t="s">
        <v>81</v>
      </c>
      <c r="AY1445" s="261" t="s">
        <v>143</v>
      </c>
    </row>
    <row r="1446" s="2" customFormat="1" ht="16.5" customHeight="1">
      <c r="A1446" s="38"/>
      <c r="B1446" s="39"/>
      <c r="C1446" s="215" t="s">
        <v>1837</v>
      </c>
      <c r="D1446" s="215" t="s">
        <v>146</v>
      </c>
      <c r="E1446" s="216" t="s">
        <v>1838</v>
      </c>
      <c r="F1446" s="217" t="s">
        <v>1839</v>
      </c>
      <c r="G1446" s="218" t="s">
        <v>185</v>
      </c>
      <c r="H1446" s="219">
        <v>28.780000000000001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0.00029999999999999997</v>
      </c>
      <c r="R1446" s="225">
        <f>Q1446*H1446</f>
        <v>0.0086339999999999993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279</v>
      </c>
      <c r="AT1446" s="227" t="s">
        <v>146</v>
      </c>
      <c r="AU1446" s="227" t="s">
        <v>151</v>
      </c>
      <c r="AY1446" s="17" t="s">
        <v>143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151</v>
      </c>
      <c r="BK1446" s="228">
        <f>ROUND(I1446*H1446,2)</f>
        <v>0</v>
      </c>
      <c r="BL1446" s="17" t="s">
        <v>279</v>
      </c>
      <c r="BM1446" s="227" t="s">
        <v>1840</v>
      </c>
    </row>
    <row r="1447" s="13" customFormat="1">
      <c r="A1447" s="13"/>
      <c r="B1447" s="229"/>
      <c r="C1447" s="230"/>
      <c r="D1447" s="231" t="s">
        <v>153</v>
      </c>
      <c r="E1447" s="232" t="s">
        <v>1</v>
      </c>
      <c r="F1447" s="233" t="s">
        <v>213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153</v>
      </c>
      <c r="AU1447" s="239" t="s">
        <v>151</v>
      </c>
      <c r="AV1447" s="13" t="s">
        <v>81</v>
      </c>
      <c r="AW1447" s="13" t="s">
        <v>30</v>
      </c>
      <c r="AX1447" s="13" t="s">
        <v>73</v>
      </c>
      <c r="AY1447" s="239" t="s">
        <v>143</v>
      </c>
    </row>
    <row r="1448" s="14" customFormat="1">
      <c r="A1448" s="14"/>
      <c r="B1448" s="240"/>
      <c r="C1448" s="241"/>
      <c r="D1448" s="231" t="s">
        <v>153</v>
      </c>
      <c r="E1448" s="242" t="s">
        <v>1</v>
      </c>
      <c r="F1448" s="243" t="s">
        <v>416</v>
      </c>
      <c r="G1448" s="241"/>
      <c r="H1448" s="244">
        <v>6.0540000000000003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153</v>
      </c>
      <c r="AU1448" s="250" t="s">
        <v>151</v>
      </c>
      <c r="AV1448" s="14" t="s">
        <v>151</v>
      </c>
      <c r="AW1448" s="14" t="s">
        <v>30</v>
      </c>
      <c r="AX1448" s="14" t="s">
        <v>73</v>
      </c>
      <c r="AY1448" s="250" t="s">
        <v>143</v>
      </c>
    </row>
    <row r="1449" s="14" customFormat="1">
      <c r="A1449" s="14"/>
      <c r="B1449" s="240"/>
      <c r="C1449" s="241"/>
      <c r="D1449" s="231" t="s">
        <v>153</v>
      </c>
      <c r="E1449" s="242" t="s">
        <v>1</v>
      </c>
      <c r="F1449" s="243" t="s">
        <v>232</v>
      </c>
      <c r="G1449" s="241"/>
      <c r="H1449" s="244">
        <v>-0.90800000000000003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153</v>
      </c>
      <c r="AU1449" s="250" t="s">
        <v>151</v>
      </c>
      <c r="AV1449" s="14" t="s">
        <v>151</v>
      </c>
      <c r="AW1449" s="14" t="s">
        <v>30</v>
      </c>
      <c r="AX1449" s="14" t="s">
        <v>73</v>
      </c>
      <c r="AY1449" s="250" t="s">
        <v>143</v>
      </c>
    </row>
    <row r="1450" s="13" customFormat="1">
      <c r="A1450" s="13"/>
      <c r="B1450" s="229"/>
      <c r="C1450" s="230"/>
      <c r="D1450" s="231" t="s">
        <v>153</v>
      </c>
      <c r="E1450" s="232" t="s">
        <v>1</v>
      </c>
      <c r="F1450" s="233" t="s">
        <v>211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153</v>
      </c>
      <c r="AU1450" s="239" t="s">
        <v>151</v>
      </c>
      <c r="AV1450" s="13" t="s">
        <v>81</v>
      </c>
      <c r="AW1450" s="13" t="s">
        <v>30</v>
      </c>
      <c r="AX1450" s="13" t="s">
        <v>73</v>
      </c>
      <c r="AY1450" s="239" t="s">
        <v>143</v>
      </c>
    </row>
    <row r="1451" s="14" customFormat="1">
      <c r="A1451" s="14"/>
      <c r="B1451" s="240"/>
      <c r="C1451" s="241"/>
      <c r="D1451" s="231" t="s">
        <v>153</v>
      </c>
      <c r="E1451" s="242" t="s">
        <v>1</v>
      </c>
      <c r="F1451" s="243" t="s">
        <v>417</v>
      </c>
      <c r="G1451" s="241"/>
      <c r="H1451" s="244">
        <v>24.835999999999999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153</v>
      </c>
      <c r="AU1451" s="250" t="s">
        <v>151</v>
      </c>
      <c r="AV1451" s="14" t="s">
        <v>151</v>
      </c>
      <c r="AW1451" s="14" t="s">
        <v>30</v>
      </c>
      <c r="AX1451" s="14" t="s">
        <v>73</v>
      </c>
      <c r="AY1451" s="250" t="s">
        <v>143</v>
      </c>
    </row>
    <row r="1452" s="14" customFormat="1">
      <c r="A1452" s="14"/>
      <c r="B1452" s="240"/>
      <c r="C1452" s="241"/>
      <c r="D1452" s="231" t="s">
        <v>153</v>
      </c>
      <c r="E1452" s="242" t="s">
        <v>1</v>
      </c>
      <c r="F1452" s="243" t="s">
        <v>234</v>
      </c>
      <c r="G1452" s="241"/>
      <c r="H1452" s="244">
        <v>-1.202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153</v>
      </c>
      <c r="AU1452" s="250" t="s">
        <v>151</v>
      </c>
      <c r="AV1452" s="14" t="s">
        <v>151</v>
      </c>
      <c r="AW1452" s="14" t="s">
        <v>30</v>
      </c>
      <c r="AX1452" s="14" t="s">
        <v>73</v>
      </c>
      <c r="AY1452" s="250" t="s">
        <v>143</v>
      </c>
    </row>
    <row r="1453" s="15" customFormat="1">
      <c r="A1453" s="15"/>
      <c r="B1453" s="251"/>
      <c r="C1453" s="252"/>
      <c r="D1453" s="231" t="s">
        <v>153</v>
      </c>
      <c r="E1453" s="253" t="s">
        <v>1</v>
      </c>
      <c r="F1453" s="254" t="s">
        <v>163</v>
      </c>
      <c r="G1453" s="252"/>
      <c r="H1453" s="255">
        <v>28.780000000000001</v>
      </c>
      <c r="I1453" s="256"/>
      <c r="J1453" s="252"/>
      <c r="K1453" s="252"/>
      <c r="L1453" s="257"/>
      <c r="M1453" s="258"/>
      <c r="N1453" s="259"/>
      <c r="O1453" s="259"/>
      <c r="P1453" s="259"/>
      <c r="Q1453" s="259"/>
      <c r="R1453" s="259"/>
      <c r="S1453" s="259"/>
      <c r="T1453" s="260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61" t="s">
        <v>153</v>
      </c>
      <c r="AU1453" s="261" t="s">
        <v>151</v>
      </c>
      <c r="AV1453" s="15" t="s">
        <v>150</v>
      </c>
      <c r="AW1453" s="15" t="s">
        <v>30</v>
      </c>
      <c r="AX1453" s="15" t="s">
        <v>81</v>
      </c>
      <c r="AY1453" s="261" t="s">
        <v>143</v>
      </c>
    </row>
    <row r="1454" s="2" customFormat="1" ht="24.15" customHeight="1">
      <c r="A1454" s="38"/>
      <c r="B1454" s="39"/>
      <c r="C1454" s="215" t="s">
        <v>1841</v>
      </c>
      <c r="D1454" s="215" t="s">
        <v>146</v>
      </c>
      <c r="E1454" s="216" t="s">
        <v>1842</v>
      </c>
      <c r="F1454" s="217" t="s">
        <v>1843</v>
      </c>
      <c r="G1454" s="218" t="s">
        <v>149</v>
      </c>
      <c r="H1454" s="219">
        <v>4</v>
      </c>
      <c r="I1454" s="220"/>
      <c r="J1454" s="221">
        <f>ROUND(I1454*H1454,2)</f>
        <v>0</v>
      </c>
      <c r="K1454" s="222"/>
      <c r="L1454" s="44"/>
      <c r="M1454" s="223" t="s">
        <v>1</v>
      </c>
      <c r="N1454" s="224" t="s">
        <v>39</v>
      </c>
      <c r="O1454" s="91"/>
      <c r="P1454" s="225">
        <f>O1454*H1454</f>
        <v>0</v>
      </c>
      <c r="Q1454" s="225">
        <v>0.00021000000000000001</v>
      </c>
      <c r="R1454" s="225">
        <f>Q1454*H1454</f>
        <v>0.00084000000000000003</v>
      </c>
      <c r="S1454" s="225">
        <v>0</v>
      </c>
      <c r="T1454" s="226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27" t="s">
        <v>279</v>
      </c>
      <c r="AT1454" s="227" t="s">
        <v>146</v>
      </c>
      <c r="AU1454" s="227" t="s">
        <v>151</v>
      </c>
      <c r="AY1454" s="17" t="s">
        <v>143</v>
      </c>
      <c r="BE1454" s="228">
        <f>IF(N1454="základní",J1454,0)</f>
        <v>0</v>
      </c>
      <c r="BF1454" s="228">
        <f>IF(N1454="snížená",J1454,0)</f>
        <v>0</v>
      </c>
      <c r="BG1454" s="228">
        <f>IF(N1454="zákl. přenesená",J1454,0)</f>
        <v>0</v>
      </c>
      <c r="BH1454" s="228">
        <f>IF(N1454="sníž. přenesená",J1454,0)</f>
        <v>0</v>
      </c>
      <c r="BI1454" s="228">
        <f>IF(N1454="nulová",J1454,0)</f>
        <v>0</v>
      </c>
      <c r="BJ1454" s="17" t="s">
        <v>151</v>
      </c>
      <c r="BK1454" s="228">
        <f>ROUND(I1454*H1454,2)</f>
        <v>0</v>
      </c>
      <c r="BL1454" s="17" t="s">
        <v>279</v>
      </c>
      <c r="BM1454" s="227" t="s">
        <v>1844</v>
      </c>
    </row>
    <row r="1455" s="13" customFormat="1">
      <c r="A1455" s="13"/>
      <c r="B1455" s="229"/>
      <c r="C1455" s="230"/>
      <c r="D1455" s="231" t="s">
        <v>153</v>
      </c>
      <c r="E1455" s="232" t="s">
        <v>1</v>
      </c>
      <c r="F1455" s="233" t="s">
        <v>1845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153</v>
      </c>
      <c r="AU1455" s="239" t="s">
        <v>151</v>
      </c>
      <c r="AV1455" s="13" t="s">
        <v>81</v>
      </c>
      <c r="AW1455" s="13" t="s">
        <v>30</v>
      </c>
      <c r="AX1455" s="13" t="s">
        <v>73</v>
      </c>
      <c r="AY1455" s="239" t="s">
        <v>143</v>
      </c>
    </row>
    <row r="1456" s="14" customFormat="1">
      <c r="A1456" s="14"/>
      <c r="B1456" s="240"/>
      <c r="C1456" s="241"/>
      <c r="D1456" s="231" t="s">
        <v>153</v>
      </c>
      <c r="E1456" s="242" t="s">
        <v>1</v>
      </c>
      <c r="F1456" s="243" t="s">
        <v>151</v>
      </c>
      <c r="G1456" s="241"/>
      <c r="H1456" s="244">
        <v>2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153</v>
      </c>
      <c r="AU1456" s="250" t="s">
        <v>151</v>
      </c>
      <c r="AV1456" s="14" t="s">
        <v>151</v>
      </c>
      <c r="AW1456" s="14" t="s">
        <v>30</v>
      </c>
      <c r="AX1456" s="14" t="s">
        <v>73</v>
      </c>
      <c r="AY1456" s="250" t="s">
        <v>143</v>
      </c>
    </row>
    <row r="1457" s="13" customFormat="1">
      <c r="A1457" s="13"/>
      <c r="B1457" s="229"/>
      <c r="C1457" s="230"/>
      <c r="D1457" s="231" t="s">
        <v>153</v>
      </c>
      <c r="E1457" s="232" t="s">
        <v>1</v>
      </c>
      <c r="F1457" s="233" t="s">
        <v>1846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153</v>
      </c>
      <c r="AU1457" s="239" t="s">
        <v>151</v>
      </c>
      <c r="AV1457" s="13" t="s">
        <v>81</v>
      </c>
      <c r="AW1457" s="13" t="s">
        <v>30</v>
      </c>
      <c r="AX1457" s="13" t="s">
        <v>73</v>
      </c>
      <c r="AY1457" s="239" t="s">
        <v>143</v>
      </c>
    </row>
    <row r="1458" s="14" customFormat="1">
      <c r="A1458" s="14"/>
      <c r="B1458" s="240"/>
      <c r="C1458" s="241"/>
      <c r="D1458" s="231" t="s">
        <v>153</v>
      </c>
      <c r="E1458" s="242" t="s">
        <v>1</v>
      </c>
      <c r="F1458" s="243" t="s">
        <v>151</v>
      </c>
      <c r="G1458" s="241"/>
      <c r="H1458" s="244">
        <v>2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153</v>
      </c>
      <c r="AU1458" s="250" t="s">
        <v>151</v>
      </c>
      <c r="AV1458" s="14" t="s">
        <v>151</v>
      </c>
      <c r="AW1458" s="14" t="s">
        <v>30</v>
      </c>
      <c r="AX1458" s="14" t="s">
        <v>73</v>
      </c>
      <c r="AY1458" s="250" t="s">
        <v>143</v>
      </c>
    </row>
    <row r="1459" s="15" customFormat="1">
      <c r="A1459" s="15"/>
      <c r="B1459" s="251"/>
      <c r="C1459" s="252"/>
      <c r="D1459" s="231" t="s">
        <v>153</v>
      </c>
      <c r="E1459" s="253" t="s">
        <v>1</v>
      </c>
      <c r="F1459" s="254" t="s">
        <v>163</v>
      </c>
      <c r="G1459" s="252"/>
      <c r="H1459" s="255">
        <v>4</v>
      </c>
      <c r="I1459" s="256"/>
      <c r="J1459" s="252"/>
      <c r="K1459" s="252"/>
      <c r="L1459" s="257"/>
      <c r="M1459" s="258"/>
      <c r="N1459" s="259"/>
      <c r="O1459" s="259"/>
      <c r="P1459" s="259"/>
      <c r="Q1459" s="259"/>
      <c r="R1459" s="259"/>
      <c r="S1459" s="259"/>
      <c r="T1459" s="260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15"/>
      <c r="AT1459" s="261" t="s">
        <v>153</v>
      </c>
      <c r="AU1459" s="261" t="s">
        <v>151</v>
      </c>
      <c r="AV1459" s="15" t="s">
        <v>150</v>
      </c>
      <c r="AW1459" s="15" t="s">
        <v>30</v>
      </c>
      <c r="AX1459" s="15" t="s">
        <v>81</v>
      </c>
      <c r="AY1459" s="261" t="s">
        <v>143</v>
      </c>
    </row>
    <row r="1460" s="2" customFormat="1" ht="24.15" customHeight="1">
      <c r="A1460" s="38"/>
      <c r="B1460" s="39"/>
      <c r="C1460" s="215" t="s">
        <v>1847</v>
      </c>
      <c r="D1460" s="215" t="s">
        <v>146</v>
      </c>
      <c r="E1460" s="216" t="s">
        <v>1848</v>
      </c>
      <c r="F1460" s="217" t="s">
        <v>1849</v>
      </c>
      <c r="G1460" s="218" t="s">
        <v>185</v>
      </c>
      <c r="H1460" s="219">
        <v>1</v>
      </c>
      <c r="I1460" s="220"/>
      <c r="J1460" s="221">
        <f>ROUND(I1460*H1460,2)</f>
        <v>0</v>
      </c>
      <c r="K1460" s="222"/>
      <c r="L1460" s="44"/>
      <c r="M1460" s="223" t="s">
        <v>1</v>
      </c>
      <c r="N1460" s="224" t="s">
        <v>39</v>
      </c>
      <c r="O1460" s="91"/>
      <c r="P1460" s="225">
        <f>O1460*H1460</f>
        <v>0</v>
      </c>
      <c r="Q1460" s="225">
        <v>0</v>
      </c>
      <c r="R1460" s="225">
        <f>Q1460*H1460</f>
        <v>0</v>
      </c>
      <c r="S1460" s="225">
        <v>0.027199999999999998</v>
      </c>
      <c r="T1460" s="226">
        <f>S1460*H1460</f>
        <v>0.027199999999999998</v>
      </c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R1460" s="227" t="s">
        <v>279</v>
      </c>
      <c r="AT1460" s="227" t="s">
        <v>146</v>
      </c>
      <c r="AU1460" s="227" t="s">
        <v>151</v>
      </c>
      <c r="AY1460" s="17" t="s">
        <v>143</v>
      </c>
      <c r="BE1460" s="228">
        <f>IF(N1460="základní",J1460,0)</f>
        <v>0</v>
      </c>
      <c r="BF1460" s="228">
        <f>IF(N1460="snížená",J1460,0)</f>
        <v>0</v>
      </c>
      <c r="BG1460" s="228">
        <f>IF(N1460="zákl. přenesená",J1460,0)</f>
        <v>0</v>
      </c>
      <c r="BH1460" s="228">
        <f>IF(N1460="sníž. přenesená",J1460,0)</f>
        <v>0</v>
      </c>
      <c r="BI1460" s="228">
        <f>IF(N1460="nulová",J1460,0)</f>
        <v>0</v>
      </c>
      <c r="BJ1460" s="17" t="s">
        <v>151</v>
      </c>
      <c r="BK1460" s="228">
        <f>ROUND(I1460*H1460,2)</f>
        <v>0</v>
      </c>
      <c r="BL1460" s="17" t="s">
        <v>279</v>
      </c>
      <c r="BM1460" s="227" t="s">
        <v>1850</v>
      </c>
    </row>
    <row r="1461" s="13" customFormat="1">
      <c r="A1461" s="13"/>
      <c r="B1461" s="229"/>
      <c r="C1461" s="230"/>
      <c r="D1461" s="231" t="s">
        <v>153</v>
      </c>
      <c r="E1461" s="232" t="s">
        <v>1</v>
      </c>
      <c r="F1461" s="233" t="s">
        <v>207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153</v>
      </c>
      <c r="AU1461" s="239" t="s">
        <v>151</v>
      </c>
      <c r="AV1461" s="13" t="s">
        <v>81</v>
      </c>
      <c r="AW1461" s="13" t="s">
        <v>30</v>
      </c>
      <c r="AX1461" s="13" t="s">
        <v>73</v>
      </c>
      <c r="AY1461" s="239" t="s">
        <v>143</v>
      </c>
    </row>
    <row r="1462" s="14" customFormat="1">
      <c r="A1462" s="14"/>
      <c r="B1462" s="240"/>
      <c r="C1462" s="241"/>
      <c r="D1462" s="231" t="s">
        <v>153</v>
      </c>
      <c r="E1462" s="242" t="s">
        <v>1</v>
      </c>
      <c r="F1462" s="243" t="s">
        <v>1851</v>
      </c>
      <c r="G1462" s="241"/>
      <c r="H1462" s="244">
        <v>0.5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153</v>
      </c>
      <c r="AU1462" s="250" t="s">
        <v>151</v>
      </c>
      <c r="AV1462" s="14" t="s">
        <v>151</v>
      </c>
      <c r="AW1462" s="14" t="s">
        <v>30</v>
      </c>
      <c r="AX1462" s="14" t="s">
        <v>73</v>
      </c>
      <c r="AY1462" s="250" t="s">
        <v>143</v>
      </c>
    </row>
    <row r="1463" s="13" customFormat="1">
      <c r="A1463" s="13"/>
      <c r="B1463" s="229"/>
      <c r="C1463" s="230"/>
      <c r="D1463" s="231" t="s">
        <v>153</v>
      </c>
      <c r="E1463" s="232" t="s">
        <v>1</v>
      </c>
      <c r="F1463" s="233" t="s">
        <v>211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153</v>
      </c>
      <c r="AU1463" s="239" t="s">
        <v>151</v>
      </c>
      <c r="AV1463" s="13" t="s">
        <v>81</v>
      </c>
      <c r="AW1463" s="13" t="s">
        <v>30</v>
      </c>
      <c r="AX1463" s="13" t="s">
        <v>73</v>
      </c>
      <c r="AY1463" s="239" t="s">
        <v>143</v>
      </c>
    </row>
    <row r="1464" s="14" customFormat="1">
      <c r="A1464" s="14"/>
      <c r="B1464" s="240"/>
      <c r="C1464" s="241"/>
      <c r="D1464" s="231" t="s">
        <v>153</v>
      </c>
      <c r="E1464" s="242" t="s">
        <v>1</v>
      </c>
      <c r="F1464" s="243" t="s">
        <v>1851</v>
      </c>
      <c r="G1464" s="241"/>
      <c r="H1464" s="244">
        <v>0.5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153</v>
      </c>
      <c r="AU1464" s="250" t="s">
        <v>151</v>
      </c>
      <c r="AV1464" s="14" t="s">
        <v>151</v>
      </c>
      <c r="AW1464" s="14" t="s">
        <v>30</v>
      </c>
      <c r="AX1464" s="14" t="s">
        <v>73</v>
      </c>
      <c r="AY1464" s="250" t="s">
        <v>143</v>
      </c>
    </row>
    <row r="1465" s="15" customFormat="1">
      <c r="A1465" s="15"/>
      <c r="B1465" s="251"/>
      <c r="C1465" s="252"/>
      <c r="D1465" s="231" t="s">
        <v>153</v>
      </c>
      <c r="E1465" s="253" t="s">
        <v>1</v>
      </c>
      <c r="F1465" s="254" t="s">
        <v>163</v>
      </c>
      <c r="G1465" s="252"/>
      <c r="H1465" s="255">
        <v>1</v>
      </c>
      <c r="I1465" s="256"/>
      <c r="J1465" s="252"/>
      <c r="K1465" s="252"/>
      <c r="L1465" s="257"/>
      <c r="M1465" s="258"/>
      <c r="N1465" s="259"/>
      <c r="O1465" s="259"/>
      <c r="P1465" s="259"/>
      <c r="Q1465" s="259"/>
      <c r="R1465" s="259"/>
      <c r="S1465" s="259"/>
      <c r="T1465" s="260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T1465" s="261" t="s">
        <v>153</v>
      </c>
      <c r="AU1465" s="261" t="s">
        <v>151</v>
      </c>
      <c r="AV1465" s="15" t="s">
        <v>150</v>
      </c>
      <c r="AW1465" s="15" t="s">
        <v>30</v>
      </c>
      <c r="AX1465" s="15" t="s">
        <v>81</v>
      </c>
      <c r="AY1465" s="261" t="s">
        <v>143</v>
      </c>
    </row>
    <row r="1466" s="2" customFormat="1" ht="37.8" customHeight="1">
      <c r="A1466" s="38"/>
      <c r="B1466" s="39"/>
      <c r="C1466" s="215" t="s">
        <v>1852</v>
      </c>
      <c r="D1466" s="215" t="s">
        <v>146</v>
      </c>
      <c r="E1466" s="216" t="s">
        <v>1853</v>
      </c>
      <c r="F1466" s="217" t="s">
        <v>1854</v>
      </c>
      <c r="G1466" s="218" t="s">
        <v>185</v>
      </c>
      <c r="H1466" s="219">
        <v>28.780000000000001</v>
      </c>
      <c r="I1466" s="220"/>
      <c r="J1466" s="221">
        <f>ROUND(I1466*H1466,2)</f>
        <v>0</v>
      </c>
      <c r="K1466" s="222"/>
      <c r="L1466" s="44"/>
      <c r="M1466" s="223" t="s">
        <v>1</v>
      </c>
      <c r="N1466" s="224" t="s">
        <v>39</v>
      </c>
      <c r="O1466" s="91"/>
      <c r="P1466" s="225">
        <f>O1466*H1466</f>
        <v>0</v>
      </c>
      <c r="Q1466" s="225">
        <v>0.0089999999999999993</v>
      </c>
      <c r="R1466" s="225">
        <f>Q1466*H1466</f>
        <v>0.25901999999999997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279</v>
      </c>
      <c r="AT1466" s="227" t="s">
        <v>146</v>
      </c>
      <c r="AU1466" s="227" t="s">
        <v>151</v>
      </c>
      <c r="AY1466" s="17" t="s">
        <v>143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151</v>
      </c>
      <c r="BK1466" s="228">
        <f>ROUND(I1466*H1466,2)</f>
        <v>0</v>
      </c>
      <c r="BL1466" s="17" t="s">
        <v>279</v>
      </c>
      <c r="BM1466" s="227" t="s">
        <v>1855</v>
      </c>
    </row>
    <row r="1467" s="13" customFormat="1">
      <c r="A1467" s="13"/>
      <c r="B1467" s="229"/>
      <c r="C1467" s="230"/>
      <c r="D1467" s="231" t="s">
        <v>153</v>
      </c>
      <c r="E1467" s="232" t="s">
        <v>1</v>
      </c>
      <c r="F1467" s="233" t="s">
        <v>213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153</v>
      </c>
      <c r="AU1467" s="239" t="s">
        <v>151</v>
      </c>
      <c r="AV1467" s="13" t="s">
        <v>81</v>
      </c>
      <c r="AW1467" s="13" t="s">
        <v>30</v>
      </c>
      <c r="AX1467" s="13" t="s">
        <v>73</v>
      </c>
      <c r="AY1467" s="239" t="s">
        <v>143</v>
      </c>
    </row>
    <row r="1468" s="14" customFormat="1">
      <c r="A1468" s="14"/>
      <c r="B1468" s="240"/>
      <c r="C1468" s="241"/>
      <c r="D1468" s="231" t="s">
        <v>153</v>
      </c>
      <c r="E1468" s="242" t="s">
        <v>1</v>
      </c>
      <c r="F1468" s="243" t="s">
        <v>416</v>
      </c>
      <c r="G1468" s="241"/>
      <c r="H1468" s="244">
        <v>6.0540000000000003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153</v>
      </c>
      <c r="AU1468" s="250" t="s">
        <v>151</v>
      </c>
      <c r="AV1468" s="14" t="s">
        <v>151</v>
      </c>
      <c r="AW1468" s="14" t="s">
        <v>30</v>
      </c>
      <c r="AX1468" s="14" t="s">
        <v>73</v>
      </c>
      <c r="AY1468" s="250" t="s">
        <v>143</v>
      </c>
    </row>
    <row r="1469" s="14" customFormat="1">
      <c r="A1469" s="14"/>
      <c r="B1469" s="240"/>
      <c r="C1469" s="241"/>
      <c r="D1469" s="231" t="s">
        <v>153</v>
      </c>
      <c r="E1469" s="242" t="s">
        <v>1</v>
      </c>
      <c r="F1469" s="243" t="s">
        <v>232</v>
      </c>
      <c r="G1469" s="241"/>
      <c r="H1469" s="244">
        <v>-0.90800000000000003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153</v>
      </c>
      <c r="AU1469" s="250" t="s">
        <v>151</v>
      </c>
      <c r="AV1469" s="14" t="s">
        <v>151</v>
      </c>
      <c r="AW1469" s="14" t="s">
        <v>30</v>
      </c>
      <c r="AX1469" s="14" t="s">
        <v>73</v>
      </c>
      <c r="AY1469" s="250" t="s">
        <v>143</v>
      </c>
    </row>
    <row r="1470" s="13" customFormat="1">
      <c r="A1470" s="13"/>
      <c r="B1470" s="229"/>
      <c r="C1470" s="230"/>
      <c r="D1470" s="231" t="s">
        <v>153</v>
      </c>
      <c r="E1470" s="232" t="s">
        <v>1</v>
      </c>
      <c r="F1470" s="233" t="s">
        <v>211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153</v>
      </c>
      <c r="AU1470" s="239" t="s">
        <v>151</v>
      </c>
      <c r="AV1470" s="13" t="s">
        <v>81</v>
      </c>
      <c r="AW1470" s="13" t="s">
        <v>30</v>
      </c>
      <c r="AX1470" s="13" t="s">
        <v>73</v>
      </c>
      <c r="AY1470" s="239" t="s">
        <v>143</v>
      </c>
    </row>
    <row r="1471" s="14" customFormat="1">
      <c r="A1471" s="14"/>
      <c r="B1471" s="240"/>
      <c r="C1471" s="241"/>
      <c r="D1471" s="231" t="s">
        <v>153</v>
      </c>
      <c r="E1471" s="242" t="s">
        <v>1</v>
      </c>
      <c r="F1471" s="243" t="s">
        <v>417</v>
      </c>
      <c r="G1471" s="241"/>
      <c r="H1471" s="244">
        <v>24.835999999999999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153</v>
      </c>
      <c r="AU1471" s="250" t="s">
        <v>151</v>
      </c>
      <c r="AV1471" s="14" t="s">
        <v>151</v>
      </c>
      <c r="AW1471" s="14" t="s">
        <v>30</v>
      </c>
      <c r="AX1471" s="14" t="s">
        <v>73</v>
      </c>
      <c r="AY1471" s="250" t="s">
        <v>143</v>
      </c>
    </row>
    <row r="1472" s="14" customFormat="1">
      <c r="A1472" s="14"/>
      <c r="B1472" s="240"/>
      <c r="C1472" s="241"/>
      <c r="D1472" s="231" t="s">
        <v>153</v>
      </c>
      <c r="E1472" s="242" t="s">
        <v>1</v>
      </c>
      <c r="F1472" s="243" t="s">
        <v>234</v>
      </c>
      <c r="G1472" s="241"/>
      <c r="H1472" s="244">
        <v>-1.202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153</v>
      </c>
      <c r="AU1472" s="250" t="s">
        <v>151</v>
      </c>
      <c r="AV1472" s="14" t="s">
        <v>151</v>
      </c>
      <c r="AW1472" s="14" t="s">
        <v>30</v>
      </c>
      <c r="AX1472" s="14" t="s">
        <v>73</v>
      </c>
      <c r="AY1472" s="250" t="s">
        <v>143</v>
      </c>
    </row>
    <row r="1473" s="15" customFormat="1">
      <c r="A1473" s="15"/>
      <c r="B1473" s="251"/>
      <c r="C1473" s="252"/>
      <c r="D1473" s="231" t="s">
        <v>153</v>
      </c>
      <c r="E1473" s="253" t="s">
        <v>1</v>
      </c>
      <c r="F1473" s="254" t="s">
        <v>163</v>
      </c>
      <c r="G1473" s="252"/>
      <c r="H1473" s="255">
        <v>28.780000000000001</v>
      </c>
      <c r="I1473" s="256"/>
      <c r="J1473" s="252"/>
      <c r="K1473" s="252"/>
      <c r="L1473" s="257"/>
      <c r="M1473" s="258"/>
      <c r="N1473" s="259"/>
      <c r="O1473" s="259"/>
      <c r="P1473" s="259"/>
      <c r="Q1473" s="259"/>
      <c r="R1473" s="259"/>
      <c r="S1473" s="259"/>
      <c r="T1473" s="260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61" t="s">
        <v>153</v>
      </c>
      <c r="AU1473" s="261" t="s">
        <v>151</v>
      </c>
      <c r="AV1473" s="15" t="s">
        <v>150</v>
      </c>
      <c r="AW1473" s="15" t="s">
        <v>30</v>
      </c>
      <c r="AX1473" s="15" t="s">
        <v>81</v>
      </c>
      <c r="AY1473" s="261" t="s">
        <v>143</v>
      </c>
    </row>
    <row r="1474" s="2" customFormat="1" ht="16.5" customHeight="1">
      <c r="A1474" s="38"/>
      <c r="B1474" s="39"/>
      <c r="C1474" s="262" t="s">
        <v>1856</v>
      </c>
      <c r="D1474" s="262" t="s">
        <v>170</v>
      </c>
      <c r="E1474" s="263" t="s">
        <v>1857</v>
      </c>
      <c r="F1474" s="264" t="s">
        <v>1858</v>
      </c>
      <c r="G1474" s="265" t="s">
        <v>185</v>
      </c>
      <c r="H1474" s="266">
        <v>31.931000000000001</v>
      </c>
      <c r="I1474" s="267"/>
      <c r="J1474" s="268">
        <f>ROUND(I1474*H1474,2)</f>
        <v>0</v>
      </c>
      <c r="K1474" s="269"/>
      <c r="L1474" s="270"/>
      <c r="M1474" s="271" t="s">
        <v>1</v>
      </c>
      <c r="N1474" s="272" t="s">
        <v>39</v>
      </c>
      <c r="O1474" s="91"/>
      <c r="P1474" s="225">
        <f>O1474*H1474</f>
        <v>0</v>
      </c>
      <c r="Q1474" s="225">
        <v>0.018499999999999999</v>
      </c>
      <c r="R1474" s="225">
        <f>Q1474*H1474</f>
        <v>0.59072349999999996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353</v>
      </c>
      <c r="AT1474" s="227" t="s">
        <v>170</v>
      </c>
      <c r="AU1474" s="227" t="s">
        <v>151</v>
      </c>
      <c r="AY1474" s="17" t="s">
        <v>143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151</v>
      </c>
      <c r="BK1474" s="228">
        <f>ROUND(I1474*H1474,2)</f>
        <v>0</v>
      </c>
      <c r="BL1474" s="17" t="s">
        <v>279</v>
      </c>
      <c r="BM1474" s="227" t="s">
        <v>1859</v>
      </c>
    </row>
    <row r="1475" s="14" customFormat="1">
      <c r="A1475" s="14"/>
      <c r="B1475" s="240"/>
      <c r="C1475" s="241"/>
      <c r="D1475" s="231" t="s">
        <v>153</v>
      </c>
      <c r="E1475" s="242" t="s">
        <v>1</v>
      </c>
      <c r="F1475" s="243" t="s">
        <v>1860</v>
      </c>
      <c r="G1475" s="241"/>
      <c r="H1475" s="244">
        <v>24.765999999999998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153</v>
      </c>
      <c r="AU1475" s="250" t="s">
        <v>151</v>
      </c>
      <c r="AV1475" s="14" t="s">
        <v>151</v>
      </c>
      <c r="AW1475" s="14" t="s">
        <v>30</v>
      </c>
      <c r="AX1475" s="14" t="s">
        <v>73</v>
      </c>
      <c r="AY1475" s="250" t="s">
        <v>143</v>
      </c>
    </row>
    <row r="1476" s="13" customFormat="1">
      <c r="A1476" s="13"/>
      <c r="B1476" s="229"/>
      <c r="C1476" s="230"/>
      <c r="D1476" s="231" t="s">
        <v>153</v>
      </c>
      <c r="E1476" s="232" t="s">
        <v>1</v>
      </c>
      <c r="F1476" s="233" t="s">
        <v>1861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153</v>
      </c>
      <c r="AU1476" s="239" t="s">
        <v>151</v>
      </c>
      <c r="AV1476" s="13" t="s">
        <v>81</v>
      </c>
      <c r="AW1476" s="13" t="s">
        <v>30</v>
      </c>
      <c r="AX1476" s="13" t="s">
        <v>73</v>
      </c>
      <c r="AY1476" s="239" t="s">
        <v>143</v>
      </c>
    </row>
    <row r="1477" s="14" customFormat="1">
      <c r="A1477" s="14"/>
      <c r="B1477" s="240"/>
      <c r="C1477" s="241"/>
      <c r="D1477" s="231" t="s">
        <v>153</v>
      </c>
      <c r="E1477" s="242" t="s">
        <v>1</v>
      </c>
      <c r="F1477" s="243" t="s">
        <v>144</v>
      </c>
      <c r="G1477" s="241"/>
      <c r="H1477" s="244">
        <v>3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153</v>
      </c>
      <c r="AU1477" s="250" t="s">
        <v>151</v>
      </c>
      <c r="AV1477" s="14" t="s">
        <v>151</v>
      </c>
      <c r="AW1477" s="14" t="s">
        <v>30</v>
      </c>
      <c r="AX1477" s="14" t="s">
        <v>73</v>
      </c>
      <c r="AY1477" s="250" t="s">
        <v>143</v>
      </c>
    </row>
    <row r="1478" s="15" customFormat="1">
      <c r="A1478" s="15"/>
      <c r="B1478" s="251"/>
      <c r="C1478" s="252"/>
      <c r="D1478" s="231" t="s">
        <v>153</v>
      </c>
      <c r="E1478" s="253" t="s">
        <v>1</v>
      </c>
      <c r="F1478" s="254" t="s">
        <v>163</v>
      </c>
      <c r="G1478" s="252"/>
      <c r="H1478" s="255">
        <v>27.765999999999998</v>
      </c>
      <c r="I1478" s="256"/>
      <c r="J1478" s="252"/>
      <c r="K1478" s="252"/>
      <c r="L1478" s="257"/>
      <c r="M1478" s="258"/>
      <c r="N1478" s="259"/>
      <c r="O1478" s="259"/>
      <c r="P1478" s="259"/>
      <c r="Q1478" s="259"/>
      <c r="R1478" s="259"/>
      <c r="S1478" s="259"/>
      <c r="T1478" s="260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61" t="s">
        <v>153</v>
      </c>
      <c r="AU1478" s="261" t="s">
        <v>151</v>
      </c>
      <c r="AV1478" s="15" t="s">
        <v>150</v>
      </c>
      <c r="AW1478" s="15" t="s">
        <v>30</v>
      </c>
      <c r="AX1478" s="15" t="s">
        <v>81</v>
      </c>
      <c r="AY1478" s="261" t="s">
        <v>143</v>
      </c>
    </row>
    <row r="1479" s="14" customFormat="1">
      <c r="A1479" s="14"/>
      <c r="B1479" s="240"/>
      <c r="C1479" s="241"/>
      <c r="D1479" s="231" t="s">
        <v>153</v>
      </c>
      <c r="E1479" s="241"/>
      <c r="F1479" s="243" t="s">
        <v>1862</v>
      </c>
      <c r="G1479" s="241"/>
      <c r="H1479" s="244">
        <v>31.931000000000001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153</v>
      </c>
      <c r="AU1479" s="250" t="s">
        <v>151</v>
      </c>
      <c r="AV1479" s="14" t="s">
        <v>151</v>
      </c>
      <c r="AW1479" s="14" t="s">
        <v>4</v>
      </c>
      <c r="AX1479" s="14" t="s">
        <v>81</v>
      </c>
      <c r="AY1479" s="250" t="s">
        <v>143</v>
      </c>
    </row>
    <row r="1480" s="2" customFormat="1" ht="24.15" customHeight="1">
      <c r="A1480" s="38"/>
      <c r="B1480" s="39"/>
      <c r="C1480" s="215" t="s">
        <v>1863</v>
      </c>
      <c r="D1480" s="215" t="s">
        <v>146</v>
      </c>
      <c r="E1480" s="216" t="s">
        <v>1864</v>
      </c>
      <c r="F1480" s="217" t="s">
        <v>1865</v>
      </c>
      <c r="G1480" s="218" t="s">
        <v>185</v>
      </c>
      <c r="H1480" s="219">
        <v>28.780000000000001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</v>
      </c>
      <c r="R1480" s="225">
        <f>Q1480*H1480</f>
        <v>0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279</v>
      </c>
      <c r="AT1480" s="227" t="s">
        <v>146</v>
      </c>
      <c r="AU1480" s="227" t="s">
        <v>151</v>
      </c>
      <c r="AY1480" s="17" t="s">
        <v>143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151</v>
      </c>
      <c r="BK1480" s="228">
        <f>ROUND(I1480*H1480,2)</f>
        <v>0</v>
      </c>
      <c r="BL1480" s="17" t="s">
        <v>279</v>
      </c>
      <c r="BM1480" s="227" t="s">
        <v>1866</v>
      </c>
    </row>
    <row r="1481" s="13" customFormat="1">
      <c r="A1481" s="13"/>
      <c r="B1481" s="229"/>
      <c r="C1481" s="230"/>
      <c r="D1481" s="231" t="s">
        <v>153</v>
      </c>
      <c r="E1481" s="232" t="s">
        <v>1</v>
      </c>
      <c r="F1481" s="233" t="s">
        <v>213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153</v>
      </c>
      <c r="AU1481" s="239" t="s">
        <v>151</v>
      </c>
      <c r="AV1481" s="13" t="s">
        <v>81</v>
      </c>
      <c r="AW1481" s="13" t="s">
        <v>30</v>
      </c>
      <c r="AX1481" s="13" t="s">
        <v>73</v>
      </c>
      <c r="AY1481" s="239" t="s">
        <v>143</v>
      </c>
    </row>
    <row r="1482" s="14" customFormat="1">
      <c r="A1482" s="14"/>
      <c r="B1482" s="240"/>
      <c r="C1482" s="241"/>
      <c r="D1482" s="231" t="s">
        <v>153</v>
      </c>
      <c r="E1482" s="242" t="s">
        <v>1</v>
      </c>
      <c r="F1482" s="243" t="s">
        <v>416</v>
      </c>
      <c r="G1482" s="241"/>
      <c r="H1482" s="244">
        <v>6.0540000000000003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153</v>
      </c>
      <c r="AU1482" s="250" t="s">
        <v>151</v>
      </c>
      <c r="AV1482" s="14" t="s">
        <v>151</v>
      </c>
      <c r="AW1482" s="14" t="s">
        <v>30</v>
      </c>
      <c r="AX1482" s="14" t="s">
        <v>73</v>
      </c>
      <c r="AY1482" s="250" t="s">
        <v>143</v>
      </c>
    </row>
    <row r="1483" s="14" customFormat="1">
      <c r="A1483" s="14"/>
      <c r="B1483" s="240"/>
      <c r="C1483" s="241"/>
      <c r="D1483" s="231" t="s">
        <v>153</v>
      </c>
      <c r="E1483" s="242" t="s">
        <v>1</v>
      </c>
      <c r="F1483" s="243" t="s">
        <v>232</v>
      </c>
      <c r="G1483" s="241"/>
      <c r="H1483" s="244">
        <v>-0.90800000000000003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153</v>
      </c>
      <c r="AU1483" s="250" t="s">
        <v>151</v>
      </c>
      <c r="AV1483" s="14" t="s">
        <v>151</v>
      </c>
      <c r="AW1483" s="14" t="s">
        <v>30</v>
      </c>
      <c r="AX1483" s="14" t="s">
        <v>73</v>
      </c>
      <c r="AY1483" s="250" t="s">
        <v>143</v>
      </c>
    </row>
    <row r="1484" s="13" customFormat="1">
      <c r="A1484" s="13"/>
      <c r="B1484" s="229"/>
      <c r="C1484" s="230"/>
      <c r="D1484" s="231" t="s">
        <v>153</v>
      </c>
      <c r="E1484" s="232" t="s">
        <v>1</v>
      </c>
      <c r="F1484" s="233" t="s">
        <v>211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153</v>
      </c>
      <c r="AU1484" s="239" t="s">
        <v>151</v>
      </c>
      <c r="AV1484" s="13" t="s">
        <v>81</v>
      </c>
      <c r="AW1484" s="13" t="s">
        <v>30</v>
      </c>
      <c r="AX1484" s="13" t="s">
        <v>73</v>
      </c>
      <c r="AY1484" s="239" t="s">
        <v>143</v>
      </c>
    </row>
    <row r="1485" s="14" customFormat="1">
      <c r="A1485" s="14"/>
      <c r="B1485" s="240"/>
      <c r="C1485" s="241"/>
      <c r="D1485" s="231" t="s">
        <v>153</v>
      </c>
      <c r="E1485" s="242" t="s">
        <v>1</v>
      </c>
      <c r="F1485" s="243" t="s">
        <v>417</v>
      </c>
      <c r="G1485" s="241"/>
      <c r="H1485" s="244">
        <v>24.835999999999999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153</v>
      </c>
      <c r="AU1485" s="250" t="s">
        <v>151</v>
      </c>
      <c r="AV1485" s="14" t="s">
        <v>151</v>
      </c>
      <c r="AW1485" s="14" t="s">
        <v>30</v>
      </c>
      <c r="AX1485" s="14" t="s">
        <v>73</v>
      </c>
      <c r="AY1485" s="250" t="s">
        <v>143</v>
      </c>
    </row>
    <row r="1486" s="14" customFormat="1">
      <c r="A1486" s="14"/>
      <c r="B1486" s="240"/>
      <c r="C1486" s="241"/>
      <c r="D1486" s="231" t="s">
        <v>153</v>
      </c>
      <c r="E1486" s="242" t="s">
        <v>1</v>
      </c>
      <c r="F1486" s="243" t="s">
        <v>234</v>
      </c>
      <c r="G1486" s="241"/>
      <c r="H1486" s="244">
        <v>-1.202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153</v>
      </c>
      <c r="AU1486" s="250" t="s">
        <v>151</v>
      </c>
      <c r="AV1486" s="14" t="s">
        <v>151</v>
      </c>
      <c r="AW1486" s="14" t="s">
        <v>30</v>
      </c>
      <c r="AX1486" s="14" t="s">
        <v>73</v>
      </c>
      <c r="AY1486" s="250" t="s">
        <v>143</v>
      </c>
    </row>
    <row r="1487" s="15" customFormat="1">
      <c r="A1487" s="15"/>
      <c r="B1487" s="251"/>
      <c r="C1487" s="252"/>
      <c r="D1487" s="231" t="s">
        <v>153</v>
      </c>
      <c r="E1487" s="253" t="s">
        <v>1</v>
      </c>
      <c r="F1487" s="254" t="s">
        <v>163</v>
      </c>
      <c r="G1487" s="252"/>
      <c r="H1487" s="255">
        <v>28.780000000000001</v>
      </c>
      <c r="I1487" s="256"/>
      <c r="J1487" s="252"/>
      <c r="K1487" s="252"/>
      <c r="L1487" s="257"/>
      <c r="M1487" s="258"/>
      <c r="N1487" s="259"/>
      <c r="O1487" s="259"/>
      <c r="P1487" s="259"/>
      <c r="Q1487" s="259"/>
      <c r="R1487" s="259"/>
      <c r="S1487" s="259"/>
      <c r="T1487" s="260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61" t="s">
        <v>153</v>
      </c>
      <c r="AU1487" s="261" t="s">
        <v>151</v>
      </c>
      <c r="AV1487" s="15" t="s">
        <v>150</v>
      </c>
      <c r="AW1487" s="15" t="s">
        <v>30</v>
      </c>
      <c r="AX1487" s="15" t="s">
        <v>81</v>
      </c>
      <c r="AY1487" s="261" t="s">
        <v>143</v>
      </c>
    </row>
    <row r="1488" s="2" customFormat="1" ht="24.15" customHeight="1">
      <c r="A1488" s="38"/>
      <c r="B1488" s="39"/>
      <c r="C1488" s="215" t="s">
        <v>1867</v>
      </c>
      <c r="D1488" s="215" t="s">
        <v>146</v>
      </c>
      <c r="E1488" s="216" t="s">
        <v>1868</v>
      </c>
      <c r="F1488" s="217" t="s">
        <v>1869</v>
      </c>
      <c r="G1488" s="218" t="s">
        <v>185</v>
      </c>
      <c r="H1488" s="219">
        <v>0.75</v>
      </c>
      <c r="I1488" s="220"/>
      <c r="J1488" s="221">
        <f>ROUND(I1488*H1488,2)</f>
        <v>0</v>
      </c>
      <c r="K1488" s="222"/>
      <c r="L1488" s="44"/>
      <c r="M1488" s="223" t="s">
        <v>1</v>
      </c>
      <c r="N1488" s="224" t="s">
        <v>39</v>
      </c>
      <c r="O1488" s="91"/>
      <c r="P1488" s="225">
        <f>O1488*H1488</f>
        <v>0</v>
      </c>
      <c r="Q1488" s="225">
        <v>0.00058</v>
      </c>
      <c r="R1488" s="225">
        <f>Q1488*H1488</f>
        <v>0.000435</v>
      </c>
      <c r="S1488" s="225">
        <v>0</v>
      </c>
      <c r="T1488" s="226">
        <f>S1488*H1488</f>
        <v>0</v>
      </c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R1488" s="227" t="s">
        <v>279</v>
      </c>
      <c r="AT1488" s="227" t="s">
        <v>146</v>
      </c>
      <c r="AU1488" s="227" t="s">
        <v>151</v>
      </c>
      <c r="AY1488" s="17" t="s">
        <v>143</v>
      </c>
      <c r="BE1488" s="228">
        <f>IF(N1488="základní",J1488,0)</f>
        <v>0</v>
      </c>
      <c r="BF1488" s="228">
        <f>IF(N1488="snížená",J1488,0)</f>
        <v>0</v>
      </c>
      <c r="BG1488" s="228">
        <f>IF(N1488="zákl. přenesená",J1488,0)</f>
        <v>0</v>
      </c>
      <c r="BH1488" s="228">
        <f>IF(N1488="sníž. přenesená",J1488,0)</f>
        <v>0</v>
      </c>
      <c r="BI1488" s="228">
        <f>IF(N1488="nulová",J1488,0)</f>
        <v>0</v>
      </c>
      <c r="BJ1488" s="17" t="s">
        <v>151</v>
      </c>
      <c r="BK1488" s="228">
        <f>ROUND(I1488*H1488,2)</f>
        <v>0</v>
      </c>
      <c r="BL1488" s="17" t="s">
        <v>279</v>
      </c>
      <c r="BM1488" s="227" t="s">
        <v>1870</v>
      </c>
    </row>
    <row r="1489" s="2" customFormat="1" ht="24.15" customHeight="1">
      <c r="A1489" s="38"/>
      <c r="B1489" s="39"/>
      <c r="C1489" s="262" t="s">
        <v>1871</v>
      </c>
      <c r="D1489" s="262" t="s">
        <v>170</v>
      </c>
      <c r="E1489" s="263" t="s">
        <v>1872</v>
      </c>
      <c r="F1489" s="264" t="s">
        <v>1873</v>
      </c>
      <c r="G1489" s="265" t="s">
        <v>185</v>
      </c>
      <c r="H1489" s="266">
        <v>0.82499999999999996</v>
      </c>
      <c r="I1489" s="267"/>
      <c r="J1489" s="268">
        <f>ROUND(I1489*H1489,2)</f>
        <v>0</v>
      </c>
      <c r="K1489" s="269"/>
      <c r="L1489" s="270"/>
      <c r="M1489" s="271" t="s">
        <v>1</v>
      </c>
      <c r="N1489" s="272" t="s">
        <v>39</v>
      </c>
      <c r="O1489" s="91"/>
      <c r="P1489" s="225">
        <f>O1489*H1489</f>
        <v>0</v>
      </c>
      <c r="Q1489" s="225">
        <v>0.012</v>
      </c>
      <c r="R1489" s="225">
        <f>Q1489*H1489</f>
        <v>0.0098999999999999991</v>
      </c>
      <c r="S1489" s="225">
        <v>0</v>
      </c>
      <c r="T1489" s="226">
        <f>S1489*H1489</f>
        <v>0</v>
      </c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R1489" s="227" t="s">
        <v>353</v>
      </c>
      <c r="AT1489" s="227" t="s">
        <v>170</v>
      </c>
      <c r="AU1489" s="227" t="s">
        <v>151</v>
      </c>
      <c r="AY1489" s="17" t="s">
        <v>143</v>
      </c>
      <c r="BE1489" s="228">
        <f>IF(N1489="základní",J1489,0)</f>
        <v>0</v>
      </c>
      <c r="BF1489" s="228">
        <f>IF(N1489="snížená",J1489,0)</f>
        <v>0</v>
      </c>
      <c r="BG1489" s="228">
        <f>IF(N1489="zákl. přenesená",J1489,0)</f>
        <v>0</v>
      </c>
      <c r="BH1489" s="228">
        <f>IF(N1489="sníž. přenesená",J1489,0)</f>
        <v>0</v>
      </c>
      <c r="BI1489" s="228">
        <f>IF(N1489="nulová",J1489,0)</f>
        <v>0</v>
      </c>
      <c r="BJ1489" s="17" t="s">
        <v>151</v>
      </c>
      <c r="BK1489" s="228">
        <f>ROUND(I1489*H1489,2)</f>
        <v>0</v>
      </c>
      <c r="BL1489" s="17" t="s">
        <v>279</v>
      </c>
      <c r="BM1489" s="227" t="s">
        <v>1874</v>
      </c>
    </row>
    <row r="1490" s="13" customFormat="1">
      <c r="A1490" s="13"/>
      <c r="B1490" s="229"/>
      <c r="C1490" s="230"/>
      <c r="D1490" s="231" t="s">
        <v>153</v>
      </c>
      <c r="E1490" s="232" t="s">
        <v>1</v>
      </c>
      <c r="F1490" s="233" t="s">
        <v>1875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153</v>
      </c>
      <c r="AU1490" s="239" t="s">
        <v>151</v>
      </c>
      <c r="AV1490" s="13" t="s">
        <v>81</v>
      </c>
      <c r="AW1490" s="13" t="s">
        <v>30</v>
      </c>
      <c r="AX1490" s="13" t="s">
        <v>73</v>
      </c>
      <c r="AY1490" s="239" t="s">
        <v>143</v>
      </c>
    </row>
    <row r="1491" s="14" customFormat="1">
      <c r="A1491" s="14"/>
      <c r="B1491" s="240"/>
      <c r="C1491" s="241"/>
      <c r="D1491" s="231" t="s">
        <v>153</v>
      </c>
      <c r="E1491" s="242" t="s">
        <v>1</v>
      </c>
      <c r="F1491" s="243" t="s">
        <v>1876</v>
      </c>
      <c r="G1491" s="241"/>
      <c r="H1491" s="244">
        <v>0.75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153</v>
      </c>
      <c r="AU1491" s="250" t="s">
        <v>151</v>
      </c>
      <c r="AV1491" s="14" t="s">
        <v>151</v>
      </c>
      <c r="AW1491" s="14" t="s">
        <v>30</v>
      </c>
      <c r="AX1491" s="14" t="s">
        <v>81</v>
      </c>
      <c r="AY1491" s="250" t="s">
        <v>143</v>
      </c>
    </row>
    <row r="1492" s="14" customFormat="1">
      <c r="A1492" s="14"/>
      <c r="B1492" s="240"/>
      <c r="C1492" s="241"/>
      <c r="D1492" s="231" t="s">
        <v>153</v>
      </c>
      <c r="E1492" s="241"/>
      <c r="F1492" s="243" t="s">
        <v>1877</v>
      </c>
      <c r="G1492" s="241"/>
      <c r="H1492" s="244">
        <v>0.82499999999999996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153</v>
      </c>
      <c r="AU1492" s="250" t="s">
        <v>151</v>
      </c>
      <c r="AV1492" s="14" t="s">
        <v>151</v>
      </c>
      <c r="AW1492" s="14" t="s">
        <v>4</v>
      </c>
      <c r="AX1492" s="14" t="s">
        <v>81</v>
      </c>
      <c r="AY1492" s="250" t="s">
        <v>143</v>
      </c>
    </row>
    <row r="1493" s="2" customFormat="1" ht="16.5" customHeight="1">
      <c r="A1493" s="38"/>
      <c r="B1493" s="39"/>
      <c r="C1493" s="215" t="s">
        <v>1878</v>
      </c>
      <c r="D1493" s="215" t="s">
        <v>146</v>
      </c>
      <c r="E1493" s="216" t="s">
        <v>1879</v>
      </c>
      <c r="F1493" s="217" t="s">
        <v>1880</v>
      </c>
      <c r="G1493" s="218" t="s">
        <v>192</v>
      </c>
      <c r="H1493" s="219">
        <v>26</v>
      </c>
      <c r="I1493" s="220"/>
      <c r="J1493" s="221">
        <f>ROUND(I1493*H1493,2)</f>
        <v>0</v>
      </c>
      <c r="K1493" s="222"/>
      <c r="L1493" s="44"/>
      <c r="M1493" s="223" t="s">
        <v>1</v>
      </c>
      <c r="N1493" s="224" t="s">
        <v>39</v>
      </c>
      <c r="O1493" s="91"/>
      <c r="P1493" s="225">
        <f>O1493*H1493</f>
        <v>0</v>
      </c>
      <c r="Q1493" s="225">
        <v>0.00611</v>
      </c>
      <c r="R1493" s="225">
        <f>Q1493*H1493</f>
        <v>0.15886</v>
      </c>
      <c r="S1493" s="225">
        <v>0</v>
      </c>
      <c r="T1493" s="226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27" t="s">
        <v>279</v>
      </c>
      <c r="AT1493" s="227" t="s">
        <v>146</v>
      </c>
      <c r="AU1493" s="227" t="s">
        <v>151</v>
      </c>
      <c r="AY1493" s="17" t="s">
        <v>143</v>
      </c>
      <c r="BE1493" s="228">
        <f>IF(N1493="základní",J1493,0)</f>
        <v>0</v>
      </c>
      <c r="BF1493" s="228">
        <f>IF(N1493="snížená",J1493,0)</f>
        <v>0</v>
      </c>
      <c r="BG1493" s="228">
        <f>IF(N1493="zákl. přenesená",J1493,0)</f>
        <v>0</v>
      </c>
      <c r="BH1493" s="228">
        <f>IF(N1493="sníž. přenesená",J1493,0)</f>
        <v>0</v>
      </c>
      <c r="BI1493" s="228">
        <f>IF(N1493="nulová",J1493,0)</f>
        <v>0</v>
      </c>
      <c r="BJ1493" s="17" t="s">
        <v>151</v>
      </c>
      <c r="BK1493" s="228">
        <f>ROUND(I1493*H1493,2)</f>
        <v>0</v>
      </c>
      <c r="BL1493" s="17" t="s">
        <v>279</v>
      </c>
      <c r="BM1493" s="227" t="s">
        <v>1881</v>
      </c>
    </row>
    <row r="1494" s="14" customFormat="1">
      <c r="A1494" s="14"/>
      <c r="B1494" s="240"/>
      <c r="C1494" s="241"/>
      <c r="D1494" s="231" t="s">
        <v>153</v>
      </c>
      <c r="E1494" s="242" t="s">
        <v>1</v>
      </c>
      <c r="F1494" s="243" t="s">
        <v>1882</v>
      </c>
      <c r="G1494" s="241"/>
      <c r="H1494" s="244">
        <v>26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153</v>
      </c>
      <c r="AU1494" s="250" t="s">
        <v>151</v>
      </c>
      <c r="AV1494" s="14" t="s">
        <v>151</v>
      </c>
      <c r="AW1494" s="14" t="s">
        <v>30</v>
      </c>
      <c r="AX1494" s="14" t="s">
        <v>81</v>
      </c>
      <c r="AY1494" s="250" t="s">
        <v>143</v>
      </c>
    </row>
    <row r="1495" s="2" customFormat="1" ht="16.5" customHeight="1">
      <c r="A1495" s="38"/>
      <c r="B1495" s="39"/>
      <c r="C1495" s="262" t="s">
        <v>1883</v>
      </c>
      <c r="D1495" s="262" t="s">
        <v>170</v>
      </c>
      <c r="E1495" s="263" t="s">
        <v>1884</v>
      </c>
      <c r="F1495" s="264" t="s">
        <v>1885</v>
      </c>
      <c r="G1495" s="265" t="s">
        <v>192</v>
      </c>
      <c r="H1495" s="266">
        <v>27.300000000000001</v>
      </c>
      <c r="I1495" s="267"/>
      <c r="J1495" s="268">
        <f>ROUND(I1495*H1495,2)</f>
        <v>0</v>
      </c>
      <c r="K1495" s="269"/>
      <c r="L1495" s="270"/>
      <c r="M1495" s="271" t="s">
        <v>1</v>
      </c>
      <c r="N1495" s="272" t="s">
        <v>39</v>
      </c>
      <c r="O1495" s="91"/>
      <c r="P1495" s="225">
        <f>O1495*H1495</f>
        <v>0</v>
      </c>
      <c r="Q1495" s="225">
        <v>8.0000000000000007E-05</v>
      </c>
      <c r="R1495" s="225">
        <f>Q1495*H1495</f>
        <v>0.0021840000000000002</v>
      </c>
      <c r="S1495" s="225">
        <v>0</v>
      </c>
      <c r="T1495" s="226">
        <f>S1495*H1495</f>
        <v>0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27" t="s">
        <v>353</v>
      </c>
      <c r="AT1495" s="227" t="s">
        <v>170</v>
      </c>
      <c r="AU1495" s="227" t="s">
        <v>151</v>
      </c>
      <c r="AY1495" s="17" t="s">
        <v>143</v>
      </c>
      <c r="BE1495" s="228">
        <f>IF(N1495="základní",J1495,0)</f>
        <v>0</v>
      </c>
      <c r="BF1495" s="228">
        <f>IF(N1495="snížená",J1495,0)</f>
        <v>0</v>
      </c>
      <c r="BG1495" s="228">
        <f>IF(N1495="zákl. přenesená",J1495,0)</f>
        <v>0</v>
      </c>
      <c r="BH1495" s="228">
        <f>IF(N1495="sníž. přenesená",J1495,0)</f>
        <v>0</v>
      </c>
      <c r="BI1495" s="228">
        <f>IF(N1495="nulová",J1495,0)</f>
        <v>0</v>
      </c>
      <c r="BJ1495" s="17" t="s">
        <v>151</v>
      </c>
      <c r="BK1495" s="228">
        <f>ROUND(I1495*H1495,2)</f>
        <v>0</v>
      </c>
      <c r="BL1495" s="17" t="s">
        <v>279</v>
      </c>
      <c r="BM1495" s="227" t="s">
        <v>1886</v>
      </c>
    </row>
    <row r="1496" s="14" customFormat="1">
      <c r="A1496" s="14"/>
      <c r="B1496" s="240"/>
      <c r="C1496" s="241"/>
      <c r="D1496" s="231" t="s">
        <v>153</v>
      </c>
      <c r="E1496" s="242" t="s">
        <v>1</v>
      </c>
      <c r="F1496" s="243" t="s">
        <v>326</v>
      </c>
      <c r="G1496" s="241"/>
      <c r="H1496" s="244">
        <v>26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153</v>
      </c>
      <c r="AU1496" s="250" t="s">
        <v>151</v>
      </c>
      <c r="AV1496" s="14" t="s">
        <v>151</v>
      </c>
      <c r="AW1496" s="14" t="s">
        <v>30</v>
      </c>
      <c r="AX1496" s="14" t="s">
        <v>81</v>
      </c>
      <c r="AY1496" s="250" t="s">
        <v>143</v>
      </c>
    </row>
    <row r="1497" s="14" customFormat="1">
      <c r="A1497" s="14"/>
      <c r="B1497" s="240"/>
      <c r="C1497" s="241"/>
      <c r="D1497" s="231" t="s">
        <v>153</v>
      </c>
      <c r="E1497" s="241"/>
      <c r="F1497" s="243" t="s">
        <v>1887</v>
      </c>
      <c r="G1497" s="241"/>
      <c r="H1497" s="244">
        <v>27.300000000000001</v>
      </c>
      <c r="I1497" s="245"/>
      <c r="J1497" s="241"/>
      <c r="K1497" s="241"/>
      <c r="L1497" s="246"/>
      <c r="M1497" s="247"/>
      <c r="N1497" s="248"/>
      <c r="O1497" s="248"/>
      <c r="P1497" s="248"/>
      <c r="Q1497" s="248"/>
      <c r="R1497" s="248"/>
      <c r="S1497" s="248"/>
      <c r="T1497" s="24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0" t="s">
        <v>153</v>
      </c>
      <c r="AU1497" s="250" t="s">
        <v>151</v>
      </c>
      <c r="AV1497" s="14" t="s">
        <v>151</v>
      </c>
      <c r="AW1497" s="14" t="s">
        <v>4</v>
      </c>
      <c r="AX1497" s="14" t="s">
        <v>81</v>
      </c>
      <c r="AY1497" s="250" t="s">
        <v>143</v>
      </c>
    </row>
    <row r="1498" s="2" customFormat="1" ht="24.15" customHeight="1">
      <c r="A1498" s="38"/>
      <c r="B1498" s="39"/>
      <c r="C1498" s="215" t="s">
        <v>1888</v>
      </c>
      <c r="D1498" s="215" t="s">
        <v>146</v>
      </c>
      <c r="E1498" s="216" t="s">
        <v>1889</v>
      </c>
      <c r="F1498" s="217" t="s">
        <v>1890</v>
      </c>
      <c r="G1498" s="218" t="s">
        <v>149</v>
      </c>
      <c r="H1498" s="219">
        <v>1</v>
      </c>
      <c r="I1498" s="220"/>
      <c r="J1498" s="221">
        <f>ROUND(I1498*H1498,2)</f>
        <v>0</v>
      </c>
      <c r="K1498" s="222"/>
      <c r="L1498" s="44"/>
      <c r="M1498" s="223" t="s">
        <v>1</v>
      </c>
      <c r="N1498" s="224" t="s">
        <v>39</v>
      </c>
      <c r="O1498" s="91"/>
      <c r="P1498" s="225">
        <f>O1498*H1498</f>
        <v>0</v>
      </c>
      <c r="Q1498" s="225">
        <v>0.00020000000000000001</v>
      </c>
      <c r="R1498" s="225">
        <f>Q1498*H1498</f>
        <v>0.00020000000000000001</v>
      </c>
      <c r="S1498" s="225">
        <v>0</v>
      </c>
      <c r="T1498" s="226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7" t="s">
        <v>279</v>
      </c>
      <c r="AT1498" s="227" t="s">
        <v>146</v>
      </c>
      <c r="AU1498" s="227" t="s">
        <v>151</v>
      </c>
      <c r="AY1498" s="17" t="s">
        <v>143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17" t="s">
        <v>151</v>
      </c>
      <c r="BK1498" s="228">
        <f>ROUND(I1498*H1498,2)</f>
        <v>0</v>
      </c>
      <c r="BL1498" s="17" t="s">
        <v>279</v>
      </c>
      <c r="BM1498" s="227" t="s">
        <v>1891</v>
      </c>
    </row>
    <row r="1499" s="13" customFormat="1">
      <c r="A1499" s="13"/>
      <c r="B1499" s="229"/>
      <c r="C1499" s="230"/>
      <c r="D1499" s="231" t="s">
        <v>153</v>
      </c>
      <c r="E1499" s="232" t="s">
        <v>1</v>
      </c>
      <c r="F1499" s="233" t="s">
        <v>599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153</v>
      </c>
      <c r="AU1499" s="239" t="s">
        <v>151</v>
      </c>
      <c r="AV1499" s="13" t="s">
        <v>81</v>
      </c>
      <c r="AW1499" s="13" t="s">
        <v>30</v>
      </c>
      <c r="AX1499" s="13" t="s">
        <v>73</v>
      </c>
      <c r="AY1499" s="239" t="s">
        <v>143</v>
      </c>
    </row>
    <row r="1500" s="14" customFormat="1">
      <c r="A1500" s="14"/>
      <c r="B1500" s="240"/>
      <c r="C1500" s="241"/>
      <c r="D1500" s="231" t="s">
        <v>153</v>
      </c>
      <c r="E1500" s="242" t="s">
        <v>1</v>
      </c>
      <c r="F1500" s="243" t="s">
        <v>81</v>
      </c>
      <c r="G1500" s="241"/>
      <c r="H1500" s="244">
        <v>1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153</v>
      </c>
      <c r="AU1500" s="250" t="s">
        <v>151</v>
      </c>
      <c r="AV1500" s="14" t="s">
        <v>151</v>
      </c>
      <c r="AW1500" s="14" t="s">
        <v>30</v>
      </c>
      <c r="AX1500" s="14" t="s">
        <v>73</v>
      </c>
      <c r="AY1500" s="250" t="s">
        <v>143</v>
      </c>
    </row>
    <row r="1501" s="15" customFormat="1">
      <c r="A1501" s="15"/>
      <c r="B1501" s="251"/>
      <c r="C1501" s="252"/>
      <c r="D1501" s="231" t="s">
        <v>153</v>
      </c>
      <c r="E1501" s="253" t="s">
        <v>1</v>
      </c>
      <c r="F1501" s="254" t="s">
        <v>163</v>
      </c>
      <c r="G1501" s="252"/>
      <c r="H1501" s="255">
        <v>1</v>
      </c>
      <c r="I1501" s="256"/>
      <c r="J1501" s="252"/>
      <c r="K1501" s="252"/>
      <c r="L1501" s="257"/>
      <c r="M1501" s="258"/>
      <c r="N1501" s="259"/>
      <c r="O1501" s="259"/>
      <c r="P1501" s="259"/>
      <c r="Q1501" s="259"/>
      <c r="R1501" s="259"/>
      <c r="S1501" s="259"/>
      <c r="T1501" s="260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61" t="s">
        <v>153</v>
      </c>
      <c r="AU1501" s="261" t="s">
        <v>151</v>
      </c>
      <c r="AV1501" s="15" t="s">
        <v>150</v>
      </c>
      <c r="AW1501" s="15" t="s">
        <v>30</v>
      </c>
      <c r="AX1501" s="15" t="s">
        <v>81</v>
      </c>
      <c r="AY1501" s="261" t="s">
        <v>143</v>
      </c>
    </row>
    <row r="1502" s="2" customFormat="1" ht="16.5" customHeight="1">
      <c r="A1502" s="38"/>
      <c r="B1502" s="39"/>
      <c r="C1502" s="215" t="s">
        <v>1892</v>
      </c>
      <c r="D1502" s="215" t="s">
        <v>146</v>
      </c>
      <c r="E1502" s="216" t="s">
        <v>1893</v>
      </c>
      <c r="F1502" s="217" t="s">
        <v>1894</v>
      </c>
      <c r="G1502" s="218" t="s">
        <v>192</v>
      </c>
      <c r="H1502" s="219">
        <v>13.612</v>
      </c>
      <c r="I1502" s="220"/>
      <c r="J1502" s="221">
        <f>ROUND(I1502*H1502,2)</f>
        <v>0</v>
      </c>
      <c r="K1502" s="222"/>
      <c r="L1502" s="44"/>
      <c r="M1502" s="223" t="s">
        <v>1</v>
      </c>
      <c r="N1502" s="224" t="s">
        <v>39</v>
      </c>
      <c r="O1502" s="91"/>
      <c r="P1502" s="225">
        <f>O1502*H1502</f>
        <v>0</v>
      </c>
      <c r="Q1502" s="225">
        <v>0.00611</v>
      </c>
      <c r="R1502" s="225">
        <f>Q1502*H1502</f>
        <v>0.083169320000000005</v>
      </c>
      <c r="S1502" s="225">
        <v>0</v>
      </c>
      <c r="T1502" s="226">
        <f>S1502*H1502</f>
        <v>0</v>
      </c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R1502" s="227" t="s">
        <v>279</v>
      </c>
      <c r="AT1502" s="227" t="s">
        <v>146</v>
      </c>
      <c r="AU1502" s="227" t="s">
        <v>151</v>
      </c>
      <c r="AY1502" s="17" t="s">
        <v>143</v>
      </c>
      <c r="BE1502" s="228">
        <f>IF(N1502="základní",J1502,0)</f>
        <v>0</v>
      </c>
      <c r="BF1502" s="228">
        <f>IF(N1502="snížená",J1502,0)</f>
        <v>0</v>
      </c>
      <c r="BG1502" s="228">
        <f>IF(N1502="zákl. přenesená",J1502,0)</f>
        <v>0</v>
      </c>
      <c r="BH1502" s="228">
        <f>IF(N1502="sníž. přenesená",J1502,0)</f>
        <v>0</v>
      </c>
      <c r="BI1502" s="228">
        <f>IF(N1502="nulová",J1502,0)</f>
        <v>0</v>
      </c>
      <c r="BJ1502" s="17" t="s">
        <v>151</v>
      </c>
      <c r="BK1502" s="228">
        <f>ROUND(I1502*H1502,2)</f>
        <v>0</v>
      </c>
      <c r="BL1502" s="17" t="s">
        <v>279</v>
      </c>
      <c r="BM1502" s="227" t="s">
        <v>1895</v>
      </c>
    </row>
    <row r="1503" s="13" customFormat="1">
      <c r="A1503" s="13"/>
      <c r="B1503" s="229"/>
      <c r="C1503" s="230"/>
      <c r="D1503" s="231" t="s">
        <v>153</v>
      </c>
      <c r="E1503" s="232" t="s">
        <v>1</v>
      </c>
      <c r="F1503" s="233" t="s">
        <v>1716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153</v>
      </c>
      <c r="AU1503" s="239" t="s">
        <v>151</v>
      </c>
      <c r="AV1503" s="13" t="s">
        <v>81</v>
      </c>
      <c r="AW1503" s="13" t="s">
        <v>30</v>
      </c>
      <c r="AX1503" s="13" t="s">
        <v>73</v>
      </c>
      <c r="AY1503" s="239" t="s">
        <v>143</v>
      </c>
    </row>
    <row r="1504" s="13" customFormat="1">
      <c r="A1504" s="13"/>
      <c r="B1504" s="229"/>
      <c r="C1504" s="230"/>
      <c r="D1504" s="231" t="s">
        <v>153</v>
      </c>
      <c r="E1504" s="232" t="s">
        <v>1</v>
      </c>
      <c r="F1504" s="233" t="s">
        <v>211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153</v>
      </c>
      <c r="AU1504" s="239" t="s">
        <v>151</v>
      </c>
      <c r="AV1504" s="13" t="s">
        <v>81</v>
      </c>
      <c r="AW1504" s="13" t="s">
        <v>30</v>
      </c>
      <c r="AX1504" s="13" t="s">
        <v>73</v>
      </c>
      <c r="AY1504" s="239" t="s">
        <v>143</v>
      </c>
    </row>
    <row r="1505" s="14" customFormat="1">
      <c r="A1505" s="14"/>
      <c r="B1505" s="240"/>
      <c r="C1505" s="241"/>
      <c r="D1505" s="231" t="s">
        <v>153</v>
      </c>
      <c r="E1505" s="242" t="s">
        <v>1</v>
      </c>
      <c r="F1505" s="243" t="s">
        <v>1717</v>
      </c>
      <c r="G1505" s="241"/>
      <c r="H1505" s="244">
        <v>10.180999999999999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153</v>
      </c>
      <c r="AU1505" s="250" t="s">
        <v>151</v>
      </c>
      <c r="AV1505" s="14" t="s">
        <v>151</v>
      </c>
      <c r="AW1505" s="14" t="s">
        <v>30</v>
      </c>
      <c r="AX1505" s="14" t="s">
        <v>73</v>
      </c>
      <c r="AY1505" s="250" t="s">
        <v>143</v>
      </c>
    </row>
    <row r="1506" s="13" customFormat="1">
      <c r="A1506" s="13"/>
      <c r="B1506" s="229"/>
      <c r="C1506" s="230"/>
      <c r="D1506" s="231" t="s">
        <v>153</v>
      </c>
      <c r="E1506" s="232" t="s">
        <v>1</v>
      </c>
      <c r="F1506" s="233" t="s">
        <v>213</v>
      </c>
      <c r="G1506" s="230"/>
      <c r="H1506" s="232" t="s">
        <v>1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153</v>
      </c>
      <c r="AU1506" s="239" t="s">
        <v>151</v>
      </c>
      <c r="AV1506" s="13" t="s">
        <v>81</v>
      </c>
      <c r="AW1506" s="13" t="s">
        <v>30</v>
      </c>
      <c r="AX1506" s="13" t="s">
        <v>73</v>
      </c>
      <c r="AY1506" s="239" t="s">
        <v>143</v>
      </c>
    </row>
    <row r="1507" s="14" customFormat="1">
      <c r="A1507" s="14"/>
      <c r="B1507" s="240"/>
      <c r="C1507" s="241"/>
      <c r="D1507" s="231" t="s">
        <v>153</v>
      </c>
      <c r="E1507" s="242" t="s">
        <v>1</v>
      </c>
      <c r="F1507" s="243" t="s">
        <v>1718</v>
      </c>
      <c r="G1507" s="241"/>
      <c r="H1507" s="244">
        <v>3.431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153</v>
      </c>
      <c r="AU1507" s="250" t="s">
        <v>151</v>
      </c>
      <c r="AV1507" s="14" t="s">
        <v>151</v>
      </c>
      <c r="AW1507" s="14" t="s">
        <v>30</v>
      </c>
      <c r="AX1507" s="14" t="s">
        <v>73</v>
      </c>
      <c r="AY1507" s="250" t="s">
        <v>143</v>
      </c>
    </row>
    <row r="1508" s="15" customFormat="1">
      <c r="A1508" s="15"/>
      <c r="B1508" s="251"/>
      <c r="C1508" s="252"/>
      <c r="D1508" s="231" t="s">
        <v>153</v>
      </c>
      <c r="E1508" s="253" t="s">
        <v>1</v>
      </c>
      <c r="F1508" s="254" t="s">
        <v>163</v>
      </c>
      <c r="G1508" s="252"/>
      <c r="H1508" s="255">
        <v>13.612</v>
      </c>
      <c r="I1508" s="256"/>
      <c r="J1508" s="252"/>
      <c r="K1508" s="252"/>
      <c r="L1508" s="257"/>
      <c r="M1508" s="258"/>
      <c r="N1508" s="259"/>
      <c r="O1508" s="259"/>
      <c r="P1508" s="259"/>
      <c r="Q1508" s="259"/>
      <c r="R1508" s="259"/>
      <c r="S1508" s="259"/>
      <c r="T1508" s="260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61" t="s">
        <v>153</v>
      </c>
      <c r="AU1508" s="261" t="s">
        <v>151</v>
      </c>
      <c r="AV1508" s="15" t="s">
        <v>150</v>
      </c>
      <c r="AW1508" s="15" t="s">
        <v>30</v>
      </c>
      <c r="AX1508" s="15" t="s">
        <v>81</v>
      </c>
      <c r="AY1508" s="261" t="s">
        <v>143</v>
      </c>
    </row>
    <row r="1509" s="2" customFormat="1" ht="16.5" customHeight="1">
      <c r="A1509" s="38"/>
      <c r="B1509" s="39"/>
      <c r="C1509" s="262" t="s">
        <v>1896</v>
      </c>
      <c r="D1509" s="262" t="s">
        <v>170</v>
      </c>
      <c r="E1509" s="263" t="s">
        <v>1897</v>
      </c>
      <c r="F1509" s="264" t="s">
        <v>1898</v>
      </c>
      <c r="G1509" s="265" t="s">
        <v>192</v>
      </c>
      <c r="H1509" s="266">
        <v>14.292999999999999</v>
      </c>
      <c r="I1509" s="267"/>
      <c r="J1509" s="268">
        <f>ROUND(I1509*H1509,2)</f>
        <v>0</v>
      </c>
      <c r="K1509" s="269"/>
      <c r="L1509" s="270"/>
      <c r="M1509" s="271" t="s">
        <v>1</v>
      </c>
      <c r="N1509" s="272" t="s">
        <v>39</v>
      </c>
      <c r="O1509" s="91"/>
      <c r="P1509" s="225">
        <f>O1509*H1509</f>
        <v>0</v>
      </c>
      <c r="Q1509" s="225">
        <v>0.00012</v>
      </c>
      <c r="R1509" s="225">
        <f>Q1509*H1509</f>
        <v>0.0017151599999999999</v>
      </c>
      <c r="S1509" s="225">
        <v>0</v>
      </c>
      <c r="T1509" s="226">
        <f>S1509*H1509</f>
        <v>0</v>
      </c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  <c r="AE1509" s="38"/>
      <c r="AR1509" s="227" t="s">
        <v>353</v>
      </c>
      <c r="AT1509" s="227" t="s">
        <v>170</v>
      </c>
      <c r="AU1509" s="227" t="s">
        <v>151</v>
      </c>
      <c r="AY1509" s="17" t="s">
        <v>143</v>
      </c>
      <c r="BE1509" s="228">
        <f>IF(N1509="základní",J1509,0)</f>
        <v>0</v>
      </c>
      <c r="BF1509" s="228">
        <f>IF(N1509="snížená",J1509,0)</f>
        <v>0</v>
      </c>
      <c r="BG1509" s="228">
        <f>IF(N1509="zákl. přenesená",J1509,0)</f>
        <v>0</v>
      </c>
      <c r="BH1509" s="228">
        <f>IF(N1509="sníž. přenesená",J1509,0)</f>
        <v>0</v>
      </c>
      <c r="BI1509" s="228">
        <f>IF(N1509="nulová",J1509,0)</f>
        <v>0</v>
      </c>
      <c r="BJ1509" s="17" t="s">
        <v>151</v>
      </c>
      <c r="BK1509" s="228">
        <f>ROUND(I1509*H1509,2)</f>
        <v>0</v>
      </c>
      <c r="BL1509" s="17" t="s">
        <v>279</v>
      </c>
      <c r="BM1509" s="227" t="s">
        <v>1899</v>
      </c>
    </row>
    <row r="1510" s="14" customFormat="1">
      <c r="A1510" s="14"/>
      <c r="B1510" s="240"/>
      <c r="C1510" s="241"/>
      <c r="D1510" s="231" t="s">
        <v>153</v>
      </c>
      <c r="E1510" s="241"/>
      <c r="F1510" s="243" t="s">
        <v>1900</v>
      </c>
      <c r="G1510" s="241"/>
      <c r="H1510" s="244">
        <v>14.292999999999999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153</v>
      </c>
      <c r="AU1510" s="250" t="s">
        <v>151</v>
      </c>
      <c r="AV1510" s="14" t="s">
        <v>151</v>
      </c>
      <c r="AW1510" s="14" t="s">
        <v>4</v>
      </c>
      <c r="AX1510" s="14" t="s">
        <v>81</v>
      </c>
      <c r="AY1510" s="250" t="s">
        <v>143</v>
      </c>
    </row>
    <row r="1511" s="2" customFormat="1" ht="21.75" customHeight="1">
      <c r="A1511" s="38"/>
      <c r="B1511" s="39"/>
      <c r="C1511" s="215" t="s">
        <v>1901</v>
      </c>
      <c r="D1511" s="215" t="s">
        <v>146</v>
      </c>
      <c r="E1511" s="216" t="s">
        <v>1902</v>
      </c>
      <c r="F1511" s="217" t="s">
        <v>1903</v>
      </c>
      <c r="G1511" s="218" t="s">
        <v>149</v>
      </c>
      <c r="H1511" s="219">
        <v>2</v>
      </c>
      <c r="I1511" s="220"/>
      <c r="J1511" s="221">
        <f>ROUND(I1511*H1511,2)</f>
        <v>0</v>
      </c>
      <c r="K1511" s="222"/>
      <c r="L1511" s="44"/>
      <c r="M1511" s="223" t="s">
        <v>1</v>
      </c>
      <c r="N1511" s="224" t="s">
        <v>39</v>
      </c>
      <c r="O1511" s="91"/>
      <c r="P1511" s="225">
        <f>O1511*H1511</f>
        <v>0</v>
      </c>
      <c r="Q1511" s="225">
        <v>0.00020000000000000001</v>
      </c>
      <c r="R1511" s="225">
        <f>Q1511*H1511</f>
        <v>0.00040000000000000002</v>
      </c>
      <c r="S1511" s="225">
        <v>0</v>
      </c>
      <c r="T1511" s="226">
        <f>S1511*H1511</f>
        <v>0</v>
      </c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R1511" s="227" t="s">
        <v>279</v>
      </c>
      <c r="AT1511" s="227" t="s">
        <v>146</v>
      </c>
      <c r="AU1511" s="227" t="s">
        <v>151</v>
      </c>
      <c r="AY1511" s="17" t="s">
        <v>143</v>
      </c>
      <c r="BE1511" s="228">
        <f>IF(N1511="základní",J1511,0)</f>
        <v>0</v>
      </c>
      <c r="BF1511" s="228">
        <f>IF(N1511="snížená",J1511,0)</f>
        <v>0</v>
      </c>
      <c r="BG1511" s="228">
        <f>IF(N1511="zákl. přenesená",J1511,0)</f>
        <v>0</v>
      </c>
      <c r="BH1511" s="228">
        <f>IF(N1511="sníž. přenesená",J1511,0)</f>
        <v>0</v>
      </c>
      <c r="BI1511" s="228">
        <f>IF(N1511="nulová",J1511,0)</f>
        <v>0</v>
      </c>
      <c r="BJ1511" s="17" t="s">
        <v>151</v>
      </c>
      <c r="BK1511" s="228">
        <f>ROUND(I1511*H1511,2)</f>
        <v>0</v>
      </c>
      <c r="BL1511" s="17" t="s">
        <v>279</v>
      </c>
      <c r="BM1511" s="227" t="s">
        <v>1904</v>
      </c>
    </row>
    <row r="1512" s="13" customFormat="1">
      <c r="A1512" s="13"/>
      <c r="B1512" s="229"/>
      <c r="C1512" s="230"/>
      <c r="D1512" s="231" t="s">
        <v>153</v>
      </c>
      <c r="E1512" s="232" t="s">
        <v>1</v>
      </c>
      <c r="F1512" s="233" t="s">
        <v>1539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153</v>
      </c>
      <c r="AU1512" s="239" t="s">
        <v>151</v>
      </c>
      <c r="AV1512" s="13" t="s">
        <v>81</v>
      </c>
      <c r="AW1512" s="13" t="s">
        <v>30</v>
      </c>
      <c r="AX1512" s="13" t="s">
        <v>73</v>
      </c>
      <c r="AY1512" s="239" t="s">
        <v>143</v>
      </c>
    </row>
    <row r="1513" s="14" customFormat="1">
      <c r="A1513" s="14"/>
      <c r="B1513" s="240"/>
      <c r="C1513" s="241"/>
      <c r="D1513" s="231" t="s">
        <v>153</v>
      </c>
      <c r="E1513" s="242" t="s">
        <v>1</v>
      </c>
      <c r="F1513" s="243" t="s">
        <v>81</v>
      </c>
      <c r="G1513" s="241"/>
      <c r="H1513" s="244">
        <v>1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153</v>
      </c>
      <c r="AU1513" s="250" t="s">
        <v>151</v>
      </c>
      <c r="AV1513" s="14" t="s">
        <v>151</v>
      </c>
      <c r="AW1513" s="14" t="s">
        <v>30</v>
      </c>
      <c r="AX1513" s="14" t="s">
        <v>73</v>
      </c>
      <c r="AY1513" s="250" t="s">
        <v>143</v>
      </c>
    </row>
    <row r="1514" s="13" customFormat="1">
      <c r="A1514" s="13"/>
      <c r="B1514" s="229"/>
      <c r="C1514" s="230"/>
      <c r="D1514" s="231" t="s">
        <v>153</v>
      </c>
      <c r="E1514" s="232" t="s">
        <v>1</v>
      </c>
      <c r="F1514" s="233" t="s">
        <v>1541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153</v>
      </c>
      <c r="AU1514" s="239" t="s">
        <v>151</v>
      </c>
      <c r="AV1514" s="13" t="s">
        <v>81</v>
      </c>
      <c r="AW1514" s="13" t="s">
        <v>30</v>
      </c>
      <c r="AX1514" s="13" t="s">
        <v>73</v>
      </c>
      <c r="AY1514" s="239" t="s">
        <v>143</v>
      </c>
    </row>
    <row r="1515" s="14" customFormat="1">
      <c r="A1515" s="14"/>
      <c r="B1515" s="240"/>
      <c r="C1515" s="241"/>
      <c r="D1515" s="231" t="s">
        <v>153</v>
      </c>
      <c r="E1515" s="242" t="s">
        <v>1</v>
      </c>
      <c r="F1515" s="243" t="s">
        <v>81</v>
      </c>
      <c r="G1515" s="241"/>
      <c r="H1515" s="244">
        <v>1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153</v>
      </c>
      <c r="AU1515" s="250" t="s">
        <v>151</v>
      </c>
      <c r="AV1515" s="14" t="s">
        <v>151</v>
      </c>
      <c r="AW1515" s="14" t="s">
        <v>30</v>
      </c>
      <c r="AX1515" s="14" t="s">
        <v>73</v>
      </c>
      <c r="AY1515" s="250" t="s">
        <v>143</v>
      </c>
    </row>
    <row r="1516" s="15" customFormat="1">
      <c r="A1516" s="15"/>
      <c r="B1516" s="251"/>
      <c r="C1516" s="252"/>
      <c r="D1516" s="231" t="s">
        <v>153</v>
      </c>
      <c r="E1516" s="253" t="s">
        <v>1</v>
      </c>
      <c r="F1516" s="254" t="s">
        <v>163</v>
      </c>
      <c r="G1516" s="252"/>
      <c r="H1516" s="255">
        <v>2</v>
      </c>
      <c r="I1516" s="256"/>
      <c r="J1516" s="252"/>
      <c r="K1516" s="252"/>
      <c r="L1516" s="257"/>
      <c r="M1516" s="258"/>
      <c r="N1516" s="259"/>
      <c r="O1516" s="259"/>
      <c r="P1516" s="259"/>
      <c r="Q1516" s="259"/>
      <c r="R1516" s="259"/>
      <c r="S1516" s="259"/>
      <c r="T1516" s="260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15"/>
      <c r="AT1516" s="261" t="s">
        <v>153</v>
      </c>
      <c r="AU1516" s="261" t="s">
        <v>151</v>
      </c>
      <c r="AV1516" s="15" t="s">
        <v>150</v>
      </c>
      <c r="AW1516" s="15" t="s">
        <v>30</v>
      </c>
      <c r="AX1516" s="15" t="s">
        <v>81</v>
      </c>
      <c r="AY1516" s="261" t="s">
        <v>143</v>
      </c>
    </row>
    <row r="1517" s="2" customFormat="1" ht="16.5" customHeight="1">
      <c r="A1517" s="38"/>
      <c r="B1517" s="39"/>
      <c r="C1517" s="262" t="s">
        <v>1905</v>
      </c>
      <c r="D1517" s="262" t="s">
        <v>170</v>
      </c>
      <c r="E1517" s="263" t="s">
        <v>1906</v>
      </c>
      <c r="F1517" s="264" t="s">
        <v>1907</v>
      </c>
      <c r="G1517" s="265" t="s">
        <v>149</v>
      </c>
      <c r="H1517" s="266">
        <v>2</v>
      </c>
      <c r="I1517" s="267"/>
      <c r="J1517" s="268">
        <f>ROUND(I1517*H1517,2)</f>
        <v>0</v>
      </c>
      <c r="K1517" s="269"/>
      <c r="L1517" s="270"/>
      <c r="M1517" s="271" t="s">
        <v>1</v>
      </c>
      <c r="N1517" s="272" t="s">
        <v>39</v>
      </c>
      <c r="O1517" s="91"/>
      <c r="P1517" s="225">
        <f>O1517*H1517</f>
        <v>0</v>
      </c>
      <c r="Q1517" s="225">
        <v>0.00106</v>
      </c>
      <c r="R1517" s="225">
        <f>Q1517*H1517</f>
        <v>0.0021199999999999999</v>
      </c>
      <c r="S1517" s="225">
        <v>0</v>
      </c>
      <c r="T1517" s="226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7" t="s">
        <v>353</v>
      </c>
      <c r="AT1517" s="227" t="s">
        <v>170</v>
      </c>
      <c r="AU1517" s="227" t="s">
        <v>151</v>
      </c>
      <c r="AY1517" s="17" t="s">
        <v>143</v>
      </c>
      <c r="BE1517" s="228">
        <f>IF(N1517="základní",J1517,0)</f>
        <v>0</v>
      </c>
      <c r="BF1517" s="228">
        <f>IF(N1517="snížená",J1517,0)</f>
        <v>0</v>
      </c>
      <c r="BG1517" s="228">
        <f>IF(N1517="zákl. přenesená",J1517,0)</f>
        <v>0</v>
      </c>
      <c r="BH1517" s="228">
        <f>IF(N1517="sníž. přenesená",J1517,0)</f>
        <v>0</v>
      </c>
      <c r="BI1517" s="228">
        <f>IF(N1517="nulová",J1517,0)</f>
        <v>0</v>
      </c>
      <c r="BJ1517" s="17" t="s">
        <v>151</v>
      </c>
      <c r="BK1517" s="228">
        <f>ROUND(I1517*H1517,2)</f>
        <v>0</v>
      </c>
      <c r="BL1517" s="17" t="s">
        <v>279</v>
      </c>
      <c r="BM1517" s="227" t="s">
        <v>1908</v>
      </c>
    </row>
    <row r="1518" s="2" customFormat="1" ht="16.5" customHeight="1">
      <c r="A1518" s="38"/>
      <c r="B1518" s="39"/>
      <c r="C1518" s="215" t="s">
        <v>1909</v>
      </c>
      <c r="D1518" s="215" t="s">
        <v>146</v>
      </c>
      <c r="E1518" s="216" t="s">
        <v>1910</v>
      </c>
      <c r="F1518" s="217" t="s">
        <v>1911</v>
      </c>
      <c r="G1518" s="218" t="s">
        <v>149</v>
      </c>
      <c r="H1518" s="219">
        <v>6</v>
      </c>
      <c r="I1518" s="220"/>
      <c r="J1518" s="221">
        <f>ROUND(I1518*H1518,2)</f>
        <v>0</v>
      </c>
      <c r="K1518" s="222"/>
      <c r="L1518" s="44"/>
      <c r="M1518" s="223" t="s">
        <v>1</v>
      </c>
      <c r="N1518" s="224" t="s">
        <v>39</v>
      </c>
      <c r="O1518" s="91"/>
      <c r="P1518" s="225">
        <f>O1518*H1518</f>
        <v>0</v>
      </c>
      <c r="Q1518" s="225">
        <v>0</v>
      </c>
      <c r="R1518" s="225">
        <f>Q1518*H1518</f>
        <v>0</v>
      </c>
      <c r="S1518" s="225">
        <v>0</v>
      </c>
      <c r="T1518" s="226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227" t="s">
        <v>279</v>
      </c>
      <c r="AT1518" s="227" t="s">
        <v>146</v>
      </c>
      <c r="AU1518" s="227" t="s">
        <v>151</v>
      </c>
      <c r="AY1518" s="17" t="s">
        <v>143</v>
      </c>
      <c r="BE1518" s="228">
        <f>IF(N1518="základní",J1518,0)</f>
        <v>0</v>
      </c>
      <c r="BF1518" s="228">
        <f>IF(N1518="snížená",J1518,0)</f>
        <v>0</v>
      </c>
      <c r="BG1518" s="228">
        <f>IF(N1518="zákl. přenesená",J1518,0)</f>
        <v>0</v>
      </c>
      <c r="BH1518" s="228">
        <f>IF(N1518="sníž. přenesená",J1518,0)</f>
        <v>0</v>
      </c>
      <c r="BI1518" s="228">
        <f>IF(N1518="nulová",J1518,0)</f>
        <v>0</v>
      </c>
      <c r="BJ1518" s="17" t="s">
        <v>151</v>
      </c>
      <c r="BK1518" s="228">
        <f>ROUND(I1518*H1518,2)</f>
        <v>0</v>
      </c>
      <c r="BL1518" s="17" t="s">
        <v>279</v>
      </c>
      <c r="BM1518" s="227" t="s">
        <v>1912</v>
      </c>
    </row>
    <row r="1519" s="13" customFormat="1">
      <c r="A1519" s="13"/>
      <c r="B1519" s="229"/>
      <c r="C1519" s="230"/>
      <c r="D1519" s="231" t="s">
        <v>153</v>
      </c>
      <c r="E1519" s="232" t="s">
        <v>1</v>
      </c>
      <c r="F1519" s="233" t="s">
        <v>1913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153</v>
      </c>
      <c r="AU1519" s="239" t="s">
        <v>151</v>
      </c>
      <c r="AV1519" s="13" t="s">
        <v>81</v>
      </c>
      <c r="AW1519" s="13" t="s">
        <v>30</v>
      </c>
      <c r="AX1519" s="13" t="s">
        <v>73</v>
      </c>
      <c r="AY1519" s="239" t="s">
        <v>143</v>
      </c>
    </row>
    <row r="1520" s="14" customFormat="1">
      <c r="A1520" s="14"/>
      <c r="B1520" s="240"/>
      <c r="C1520" s="241"/>
      <c r="D1520" s="231" t="s">
        <v>153</v>
      </c>
      <c r="E1520" s="242" t="s">
        <v>1</v>
      </c>
      <c r="F1520" s="243" t="s">
        <v>1914</v>
      </c>
      <c r="G1520" s="241"/>
      <c r="H1520" s="244">
        <v>6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153</v>
      </c>
      <c r="AU1520" s="250" t="s">
        <v>151</v>
      </c>
      <c r="AV1520" s="14" t="s">
        <v>151</v>
      </c>
      <c r="AW1520" s="14" t="s">
        <v>30</v>
      </c>
      <c r="AX1520" s="14" t="s">
        <v>73</v>
      </c>
      <c r="AY1520" s="250" t="s">
        <v>143</v>
      </c>
    </row>
    <row r="1521" s="15" customFormat="1">
      <c r="A1521" s="15"/>
      <c r="B1521" s="251"/>
      <c r="C1521" s="252"/>
      <c r="D1521" s="231" t="s">
        <v>153</v>
      </c>
      <c r="E1521" s="253" t="s">
        <v>1</v>
      </c>
      <c r="F1521" s="254" t="s">
        <v>163</v>
      </c>
      <c r="G1521" s="252"/>
      <c r="H1521" s="255">
        <v>6</v>
      </c>
      <c r="I1521" s="256"/>
      <c r="J1521" s="252"/>
      <c r="K1521" s="252"/>
      <c r="L1521" s="257"/>
      <c r="M1521" s="258"/>
      <c r="N1521" s="259"/>
      <c r="O1521" s="259"/>
      <c r="P1521" s="259"/>
      <c r="Q1521" s="259"/>
      <c r="R1521" s="259"/>
      <c r="S1521" s="259"/>
      <c r="T1521" s="260"/>
      <c r="U1521" s="15"/>
      <c r="V1521" s="15"/>
      <c r="W1521" s="15"/>
      <c r="X1521" s="15"/>
      <c r="Y1521" s="15"/>
      <c r="Z1521" s="15"/>
      <c r="AA1521" s="15"/>
      <c r="AB1521" s="15"/>
      <c r="AC1521" s="15"/>
      <c r="AD1521" s="15"/>
      <c r="AE1521" s="15"/>
      <c r="AT1521" s="261" t="s">
        <v>153</v>
      </c>
      <c r="AU1521" s="261" t="s">
        <v>151</v>
      </c>
      <c r="AV1521" s="15" t="s">
        <v>150</v>
      </c>
      <c r="AW1521" s="15" t="s">
        <v>30</v>
      </c>
      <c r="AX1521" s="15" t="s">
        <v>81</v>
      </c>
      <c r="AY1521" s="261" t="s">
        <v>143</v>
      </c>
    </row>
    <row r="1522" s="2" customFormat="1" ht="16.5" customHeight="1">
      <c r="A1522" s="38"/>
      <c r="B1522" s="39"/>
      <c r="C1522" s="215" t="s">
        <v>1915</v>
      </c>
      <c r="D1522" s="215" t="s">
        <v>146</v>
      </c>
      <c r="E1522" s="216" t="s">
        <v>1916</v>
      </c>
      <c r="F1522" s="217" t="s">
        <v>1917</v>
      </c>
      <c r="G1522" s="218" t="s">
        <v>149</v>
      </c>
      <c r="H1522" s="219">
        <v>5</v>
      </c>
      <c r="I1522" s="220"/>
      <c r="J1522" s="221">
        <f>ROUND(I1522*H1522,2)</f>
        <v>0</v>
      </c>
      <c r="K1522" s="222"/>
      <c r="L1522" s="44"/>
      <c r="M1522" s="223" t="s">
        <v>1</v>
      </c>
      <c r="N1522" s="224" t="s">
        <v>39</v>
      </c>
      <c r="O1522" s="91"/>
      <c r="P1522" s="225">
        <f>O1522*H1522</f>
        <v>0</v>
      </c>
      <c r="Q1522" s="225">
        <v>0</v>
      </c>
      <c r="R1522" s="225">
        <f>Q1522*H1522</f>
        <v>0</v>
      </c>
      <c r="S1522" s="225">
        <v>0</v>
      </c>
      <c r="T1522" s="226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227" t="s">
        <v>279</v>
      </c>
      <c r="AT1522" s="227" t="s">
        <v>146</v>
      </c>
      <c r="AU1522" s="227" t="s">
        <v>151</v>
      </c>
      <c r="AY1522" s="17" t="s">
        <v>143</v>
      </c>
      <c r="BE1522" s="228">
        <f>IF(N1522="základní",J1522,0)</f>
        <v>0</v>
      </c>
      <c r="BF1522" s="228">
        <f>IF(N1522="snížená",J1522,0)</f>
        <v>0</v>
      </c>
      <c r="BG1522" s="228">
        <f>IF(N1522="zákl. přenesená",J1522,0)</f>
        <v>0</v>
      </c>
      <c r="BH1522" s="228">
        <f>IF(N1522="sníž. přenesená",J1522,0)</f>
        <v>0</v>
      </c>
      <c r="BI1522" s="228">
        <f>IF(N1522="nulová",J1522,0)</f>
        <v>0</v>
      </c>
      <c r="BJ1522" s="17" t="s">
        <v>151</v>
      </c>
      <c r="BK1522" s="228">
        <f>ROUND(I1522*H1522,2)</f>
        <v>0</v>
      </c>
      <c r="BL1522" s="17" t="s">
        <v>279</v>
      </c>
      <c r="BM1522" s="227" t="s">
        <v>1918</v>
      </c>
    </row>
    <row r="1523" s="13" customFormat="1">
      <c r="A1523" s="13"/>
      <c r="B1523" s="229"/>
      <c r="C1523" s="230"/>
      <c r="D1523" s="231" t="s">
        <v>153</v>
      </c>
      <c r="E1523" s="232" t="s">
        <v>1</v>
      </c>
      <c r="F1523" s="233" t="s">
        <v>1919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153</v>
      </c>
      <c r="AU1523" s="239" t="s">
        <v>151</v>
      </c>
      <c r="AV1523" s="13" t="s">
        <v>81</v>
      </c>
      <c r="AW1523" s="13" t="s">
        <v>30</v>
      </c>
      <c r="AX1523" s="13" t="s">
        <v>73</v>
      </c>
      <c r="AY1523" s="239" t="s">
        <v>143</v>
      </c>
    </row>
    <row r="1524" s="14" customFormat="1">
      <c r="A1524" s="14"/>
      <c r="B1524" s="240"/>
      <c r="C1524" s="241"/>
      <c r="D1524" s="231" t="s">
        <v>153</v>
      </c>
      <c r="E1524" s="242" t="s">
        <v>1</v>
      </c>
      <c r="F1524" s="243" t="s">
        <v>151</v>
      </c>
      <c r="G1524" s="241"/>
      <c r="H1524" s="244">
        <v>2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153</v>
      </c>
      <c r="AU1524" s="250" t="s">
        <v>151</v>
      </c>
      <c r="AV1524" s="14" t="s">
        <v>151</v>
      </c>
      <c r="AW1524" s="14" t="s">
        <v>30</v>
      </c>
      <c r="AX1524" s="14" t="s">
        <v>73</v>
      </c>
      <c r="AY1524" s="250" t="s">
        <v>143</v>
      </c>
    </row>
    <row r="1525" s="13" customFormat="1">
      <c r="A1525" s="13"/>
      <c r="B1525" s="229"/>
      <c r="C1525" s="230"/>
      <c r="D1525" s="231" t="s">
        <v>153</v>
      </c>
      <c r="E1525" s="232" t="s">
        <v>1</v>
      </c>
      <c r="F1525" s="233" t="s">
        <v>1920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153</v>
      </c>
      <c r="AU1525" s="239" t="s">
        <v>151</v>
      </c>
      <c r="AV1525" s="13" t="s">
        <v>81</v>
      </c>
      <c r="AW1525" s="13" t="s">
        <v>30</v>
      </c>
      <c r="AX1525" s="13" t="s">
        <v>73</v>
      </c>
      <c r="AY1525" s="239" t="s">
        <v>143</v>
      </c>
    </row>
    <row r="1526" s="14" customFormat="1">
      <c r="A1526" s="14"/>
      <c r="B1526" s="240"/>
      <c r="C1526" s="241"/>
      <c r="D1526" s="231" t="s">
        <v>153</v>
      </c>
      <c r="E1526" s="242" t="s">
        <v>1</v>
      </c>
      <c r="F1526" s="243" t="s">
        <v>81</v>
      </c>
      <c r="G1526" s="241"/>
      <c r="H1526" s="244">
        <v>1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153</v>
      </c>
      <c r="AU1526" s="250" t="s">
        <v>151</v>
      </c>
      <c r="AV1526" s="14" t="s">
        <v>151</v>
      </c>
      <c r="AW1526" s="14" t="s">
        <v>30</v>
      </c>
      <c r="AX1526" s="14" t="s">
        <v>73</v>
      </c>
      <c r="AY1526" s="250" t="s">
        <v>143</v>
      </c>
    </row>
    <row r="1527" s="13" customFormat="1">
      <c r="A1527" s="13"/>
      <c r="B1527" s="229"/>
      <c r="C1527" s="230"/>
      <c r="D1527" s="231" t="s">
        <v>153</v>
      </c>
      <c r="E1527" s="232" t="s">
        <v>1</v>
      </c>
      <c r="F1527" s="233" t="s">
        <v>1921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153</v>
      </c>
      <c r="AU1527" s="239" t="s">
        <v>151</v>
      </c>
      <c r="AV1527" s="13" t="s">
        <v>81</v>
      </c>
      <c r="AW1527" s="13" t="s">
        <v>30</v>
      </c>
      <c r="AX1527" s="13" t="s">
        <v>73</v>
      </c>
      <c r="AY1527" s="239" t="s">
        <v>143</v>
      </c>
    </row>
    <row r="1528" s="14" customFormat="1">
      <c r="A1528" s="14"/>
      <c r="B1528" s="240"/>
      <c r="C1528" s="241"/>
      <c r="D1528" s="231" t="s">
        <v>153</v>
      </c>
      <c r="E1528" s="242" t="s">
        <v>1</v>
      </c>
      <c r="F1528" s="243" t="s">
        <v>630</v>
      </c>
      <c r="G1528" s="241"/>
      <c r="H1528" s="244">
        <v>2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153</v>
      </c>
      <c r="AU1528" s="250" t="s">
        <v>151</v>
      </c>
      <c r="AV1528" s="14" t="s">
        <v>151</v>
      </c>
      <c r="AW1528" s="14" t="s">
        <v>30</v>
      </c>
      <c r="AX1528" s="14" t="s">
        <v>73</v>
      </c>
      <c r="AY1528" s="250" t="s">
        <v>143</v>
      </c>
    </row>
    <row r="1529" s="15" customFormat="1">
      <c r="A1529" s="15"/>
      <c r="B1529" s="251"/>
      <c r="C1529" s="252"/>
      <c r="D1529" s="231" t="s">
        <v>153</v>
      </c>
      <c r="E1529" s="253" t="s">
        <v>1</v>
      </c>
      <c r="F1529" s="254" t="s">
        <v>163</v>
      </c>
      <c r="G1529" s="252"/>
      <c r="H1529" s="255">
        <v>5</v>
      </c>
      <c r="I1529" s="256"/>
      <c r="J1529" s="252"/>
      <c r="K1529" s="252"/>
      <c r="L1529" s="257"/>
      <c r="M1529" s="258"/>
      <c r="N1529" s="259"/>
      <c r="O1529" s="259"/>
      <c r="P1529" s="259"/>
      <c r="Q1529" s="259"/>
      <c r="R1529" s="259"/>
      <c r="S1529" s="259"/>
      <c r="T1529" s="260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61" t="s">
        <v>153</v>
      </c>
      <c r="AU1529" s="261" t="s">
        <v>151</v>
      </c>
      <c r="AV1529" s="15" t="s">
        <v>150</v>
      </c>
      <c r="AW1529" s="15" t="s">
        <v>30</v>
      </c>
      <c r="AX1529" s="15" t="s">
        <v>81</v>
      </c>
      <c r="AY1529" s="261" t="s">
        <v>143</v>
      </c>
    </row>
    <row r="1530" s="2" customFormat="1" ht="16.5" customHeight="1">
      <c r="A1530" s="38"/>
      <c r="B1530" s="39"/>
      <c r="C1530" s="215" t="s">
        <v>1922</v>
      </c>
      <c r="D1530" s="215" t="s">
        <v>146</v>
      </c>
      <c r="E1530" s="216" t="s">
        <v>1923</v>
      </c>
      <c r="F1530" s="217" t="s">
        <v>1924</v>
      </c>
      <c r="G1530" s="218" t="s">
        <v>149</v>
      </c>
      <c r="H1530" s="219">
        <v>1</v>
      </c>
      <c r="I1530" s="220"/>
      <c r="J1530" s="221">
        <f>ROUND(I1530*H1530,2)</f>
        <v>0</v>
      </c>
      <c r="K1530" s="222"/>
      <c r="L1530" s="44"/>
      <c r="M1530" s="223" t="s">
        <v>1</v>
      </c>
      <c r="N1530" s="224" t="s">
        <v>39</v>
      </c>
      <c r="O1530" s="91"/>
      <c r="P1530" s="225">
        <f>O1530*H1530</f>
        <v>0</v>
      </c>
      <c r="Q1530" s="225">
        <v>0</v>
      </c>
      <c r="R1530" s="225">
        <f>Q1530*H1530</f>
        <v>0</v>
      </c>
      <c r="S1530" s="225">
        <v>0</v>
      </c>
      <c r="T1530" s="226">
        <f>S1530*H1530</f>
        <v>0</v>
      </c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R1530" s="227" t="s">
        <v>279</v>
      </c>
      <c r="AT1530" s="227" t="s">
        <v>146</v>
      </c>
      <c r="AU1530" s="227" t="s">
        <v>151</v>
      </c>
      <c r="AY1530" s="17" t="s">
        <v>143</v>
      </c>
      <c r="BE1530" s="228">
        <f>IF(N1530="základní",J1530,0)</f>
        <v>0</v>
      </c>
      <c r="BF1530" s="228">
        <f>IF(N1530="snížená",J1530,0)</f>
        <v>0</v>
      </c>
      <c r="BG1530" s="228">
        <f>IF(N1530="zákl. přenesená",J1530,0)</f>
        <v>0</v>
      </c>
      <c r="BH1530" s="228">
        <f>IF(N1530="sníž. přenesená",J1530,0)</f>
        <v>0</v>
      </c>
      <c r="BI1530" s="228">
        <f>IF(N1530="nulová",J1530,0)</f>
        <v>0</v>
      </c>
      <c r="BJ1530" s="17" t="s">
        <v>151</v>
      </c>
      <c r="BK1530" s="228">
        <f>ROUND(I1530*H1530,2)</f>
        <v>0</v>
      </c>
      <c r="BL1530" s="17" t="s">
        <v>279</v>
      </c>
      <c r="BM1530" s="227" t="s">
        <v>1925</v>
      </c>
    </row>
    <row r="1531" s="13" customFormat="1">
      <c r="A1531" s="13"/>
      <c r="B1531" s="229"/>
      <c r="C1531" s="230"/>
      <c r="D1531" s="231" t="s">
        <v>153</v>
      </c>
      <c r="E1531" s="232" t="s">
        <v>1</v>
      </c>
      <c r="F1531" s="233" t="s">
        <v>1259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153</v>
      </c>
      <c r="AU1531" s="239" t="s">
        <v>151</v>
      </c>
      <c r="AV1531" s="13" t="s">
        <v>81</v>
      </c>
      <c r="AW1531" s="13" t="s">
        <v>30</v>
      </c>
      <c r="AX1531" s="13" t="s">
        <v>73</v>
      </c>
      <c r="AY1531" s="239" t="s">
        <v>143</v>
      </c>
    </row>
    <row r="1532" s="14" customFormat="1">
      <c r="A1532" s="14"/>
      <c r="B1532" s="240"/>
      <c r="C1532" s="241"/>
      <c r="D1532" s="231" t="s">
        <v>153</v>
      </c>
      <c r="E1532" s="242" t="s">
        <v>1</v>
      </c>
      <c r="F1532" s="243" t="s">
        <v>81</v>
      </c>
      <c r="G1532" s="241"/>
      <c r="H1532" s="244">
        <v>1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153</v>
      </c>
      <c r="AU1532" s="250" t="s">
        <v>151</v>
      </c>
      <c r="AV1532" s="14" t="s">
        <v>151</v>
      </c>
      <c r="AW1532" s="14" t="s">
        <v>30</v>
      </c>
      <c r="AX1532" s="14" t="s">
        <v>81</v>
      </c>
      <c r="AY1532" s="250" t="s">
        <v>143</v>
      </c>
    </row>
    <row r="1533" s="2" customFormat="1" ht="24.15" customHeight="1">
      <c r="A1533" s="38"/>
      <c r="B1533" s="39"/>
      <c r="C1533" s="215" t="s">
        <v>1926</v>
      </c>
      <c r="D1533" s="215" t="s">
        <v>146</v>
      </c>
      <c r="E1533" s="216" t="s">
        <v>1927</v>
      </c>
      <c r="F1533" s="217" t="s">
        <v>1928</v>
      </c>
      <c r="G1533" s="218" t="s">
        <v>185</v>
      </c>
      <c r="H1533" s="219">
        <v>28.780000000000001</v>
      </c>
      <c r="I1533" s="220"/>
      <c r="J1533" s="221">
        <f>ROUND(I1533*H1533,2)</f>
        <v>0</v>
      </c>
      <c r="K1533" s="222"/>
      <c r="L1533" s="44"/>
      <c r="M1533" s="223" t="s">
        <v>1</v>
      </c>
      <c r="N1533" s="224" t="s">
        <v>39</v>
      </c>
      <c r="O1533" s="91"/>
      <c r="P1533" s="225">
        <f>O1533*H1533</f>
        <v>0</v>
      </c>
      <c r="Q1533" s="225">
        <v>5.0000000000000002E-05</v>
      </c>
      <c r="R1533" s="225">
        <f>Q1533*H1533</f>
        <v>0.0014390000000000002</v>
      </c>
      <c r="S1533" s="225">
        <v>0</v>
      </c>
      <c r="T1533" s="226">
        <f>S1533*H1533</f>
        <v>0</v>
      </c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R1533" s="227" t="s">
        <v>279</v>
      </c>
      <c r="AT1533" s="227" t="s">
        <v>146</v>
      </c>
      <c r="AU1533" s="227" t="s">
        <v>151</v>
      </c>
      <c r="AY1533" s="17" t="s">
        <v>143</v>
      </c>
      <c r="BE1533" s="228">
        <f>IF(N1533="základní",J1533,0)</f>
        <v>0</v>
      </c>
      <c r="BF1533" s="228">
        <f>IF(N1533="snížená",J1533,0)</f>
        <v>0</v>
      </c>
      <c r="BG1533" s="228">
        <f>IF(N1533="zákl. přenesená",J1533,0)</f>
        <v>0</v>
      </c>
      <c r="BH1533" s="228">
        <f>IF(N1533="sníž. přenesená",J1533,0)</f>
        <v>0</v>
      </c>
      <c r="BI1533" s="228">
        <f>IF(N1533="nulová",J1533,0)</f>
        <v>0</v>
      </c>
      <c r="BJ1533" s="17" t="s">
        <v>151</v>
      </c>
      <c r="BK1533" s="228">
        <f>ROUND(I1533*H1533,2)</f>
        <v>0</v>
      </c>
      <c r="BL1533" s="17" t="s">
        <v>279</v>
      </c>
      <c r="BM1533" s="227" t="s">
        <v>1929</v>
      </c>
    </row>
    <row r="1534" s="13" customFormat="1">
      <c r="A1534" s="13"/>
      <c r="B1534" s="229"/>
      <c r="C1534" s="230"/>
      <c r="D1534" s="231" t="s">
        <v>153</v>
      </c>
      <c r="E1534" s="232" t="s">
        <v>1</v>
      </c>
      <c r="F1534" s="233" t="s">
        <v>213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153</v>
      </c>
      <c r="AU1534" s="239" t="s">
        <v>151</v>
      </c>
      <c r="AV1534" s="13" t="s">
        <v>81</v>
      </c>
      <c r="AW1534" s="13" t="s">
        <v>30</v>
      </c>
      <c r="AX1534" s="13" t="s">
        <v>73</v>
      </c>
      <c r="AY1534" s="239" t="s">
        <v>143</v>
      </c>
    </row>
    <row r="1535" s="14" customFormat="1">
      <c r="A1535" s="14"/>
      <c r="B1535" s="240"/>
      <c r="C1535" s="241"/>
      <c r="D1535" s="231" t="s">
        <v>153</v>
      </c>
      <c r="E1535" s="242" t="s">
        <v>1</v>
      </c>
      <c r="F1535" s="243" t="s">
        <v>416</v>
      </c>
      <c r="G1535" s="241"/>
      <c r="H1535" s="244">
        <v>6.0540000000000003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153</v>
      </c>
      <c r="AU1535" s="250" t="s">
        <v>151</v>
      </c>
      <c r="AV1535" s="14" t="s">
        <v>151</v>
      </c>
      <c r="AW1535" s="14" t="s">
        <v>30</v>
      </c>
      <c r="AX1535" s="14" t="s">
        <v>73</v>
      </c>
      <c r="AY1535" s="250" t="s">
        <v>143</v>
      </c>
    </row>
    <row r="1536" s="14" customFormat="1">
      <c r="A1536" s="14"/>
      <c r="B1536" s="240"/>
      <c r="C1536" s="241"/>
      <c r="D1536" s="231" t="s">
        <v>153</v>
      </c>
      <c r="E1536" s="242" t="s">
        <v>1</v>
      </c>
      <c r="F1536" s="243" t="s">
        <v>232</v>
      </c>
      <c r="G1536" s="241"/>
      <c r="H1536" s="244">
        <v>-0.90800000000000003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153</v>
      </c>
      <c r="AU1536" s="250" t="s">
        <v>151</v>
      </c>
      <c r="AV1536" s="14" t="s">
        <v>151</v>
      </c>
      <c r="AW1536" s="14" t="s">
        <v>30</v>
      </c>
      <c r="AX1536" s="14" t="s">
        <v>73</v>
      </c>
      <c r="AY1536" s="250" t="s">
        <v>143</v>
      </c>
    </row>
    <row r="1537" s="13" customFormat="1">
      <c r="A1537" s="13"/>
      <c r="B1537" s="229"/>
      <c r="C1537" s="230"/>
      <c r="D1537" s="231" t="s">
        <v>153</v>
      </c>
      <c r="E1537" s="232" t="s">
        <v>1</v>
      </c>
      <c r="F1537" s="233" t="s">
        <v>211</v>
      </c>
      <c r="G1537" s="230"/>
      <c r="H1537" s="232" t="s">
        <v>1</v>
      </c>
      <c r="I1537" s="234"/>
      <c r="J1537" s="230"/>
      <c r="K1537" s="230"/>
      <c r="L1537" s="235"/>
      <c r="M1537" s="236"/>
      <c r="N1537" s="237"/>
      <c r="O1537" s="237"/>
      <c r="P1537" s="237"/>
      <c r="Q1537" s="237"/>
      <c r="R1537" s="237"/>
      <c r="S1537" s="237"/>
      <c r="T1537" s="238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9" t="s">
        <v>153</v>
      </c>
      <c r="AU1537" s="239" t="s">
        <v>151</v>
      </c>
      <c r="AV1537" s="13" t="s">
        <v>81</v>
      </c>
      <c r="AW1537" s="13" t="s">
        <v>30</v>
      </c>
      <c r="AX1537" s="13" t="s">
        <v>73</v>
      </c>
      <c r="AY1537" s="239" t="s">
        <v>143</v>
      </c>
    </row>
    <row r="1538" s="14" customFormat="1">
      <c r="A1538" s="14"/>
      <c r="B1538" s="240"/>
      <c r="C1538" s="241"/>
      <c r="D1538" s="231" t="s">
        <v>153</v>
      </c>
      <c r="E1538" s="242" t="s">
        <v>1</v>
      </c>
      <c r="F1538" s="243" t="s">
        <v>417</v>
      </c>
      <c r="G1538" s="241"/>
      <c r="H1538" s="244">
        <v>24.835999999999999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153</v>
      </c>
      <c r="AU1538" s="250" t="s">
        <v>151</v>
      </c>
      <c r="AV1538" s="14" t="s">
        <v>151</v>
      </c>
      <c r="AW1538" s="14" t="s">
        <v>30</v>
      </c>
      <c r="AX1538" s="14" t="s">
        <v>73</v>
      </c>
      <c r="AY1538" s="250" t="s">
        <v>143</v>
      </c>
    </row>
    <row r="1539" s="14" customFormat="1">
      <c r="A1539" s="14"/>
      <c r="B1539" s="240"/>
      <c r="C1539" s="241"/>
      <c r="D1539" s="231" t="s">
        <v>153</v>
      </c>
      <c r="E1539" s="242" t="s">
        <v>1</v>
      </c>
      <c r="F1539" s="243" t="s">
        <v>234</v>
      </c>
      <c r="G1539" s="241"/>
      <c r="H1539" s="244">
        <v>-1.202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153</v>
      </c>
      <c r="AU1539" s="250" t="s">
        <v>151</v>
      </c>
      <c r="AV1539" s="14" t="s">
        <v>151</v>
      </c>
      <c r="AW1539" s="14" t="s">
        <v>30</v>
      </c>
      <c r="AX1539" s="14" t="s">
        <v>73</v>
      </c>
      <c r="AY1539" s="250" t="s">
        <v>143</v>
      </c>
    </row>
    <row r="1540" s="15" customFormat="1">
      <c r="A1540" s="15"/>
      <c r="B1540" s="251"/>
      <c r="C1540" s="252"/>
      <c r="D1540" s="231" t="s">
        <v>153</v>
      </c>
      <c r="E1540" s="253" t="s">
        <v>1</v>
      </c>
      <c r="F1540" s="254" t="s">
        <v>163</v>
      </c>
      <c r="G1540" s="252"/>
      <c r="H1540" s="255">
        <v>28.780000000000001</v>
      </c>
      <c r="I1540" s="256"/>
      <c r="J1540" s="252"/>
      <c r="K1540" s="252"/>
      <c r="L1540" s="257"/>
      <c r="M1540" s="258"/>
      <c r="N1540" s="259"/>
      <c r="O1540" s="259"/>
      <c r="P1540" s="259"/>
      <c r="Q1540" s="259"/>
      <c r="R1540" s="259"/>
      <c r="S1540" s="259"/>
      <c r="T1540" s="260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61" t="s">
        <v>153</v>
      </c>
      <c r="AU1540" s="261" t="s">
        <v>151</v>
      </c>
      <c r="AV1540" s="15" t="s">
        <v>150</v>
      </c>
      <c r="AW1540" s="15" t="s">
        <v>30</v>
      </c>
      <c r="AX1540" s="15" t="s">
        <v>81</v>
      </c>
      <c r="AY1540" s="261" t="s">
        <v>143</v>
      </c>
    </row>
    <row r="1541" s="2" customFormat="1" ht="24.15" customHeight="1">
      <c r="A1541" s="38"/>
      <c r="B1541" s="39"/>
      <c r="C1541" s="215" t="s">
        <v>1930</v>
      </c>
      <c r="D1541" s="215" t="s">
        <v>146</v>
      </c>
      <c r="E1541" s="216" t="s">
        <v>1931</v>
      </c>
      <c r="F1541" s="217" t="s">
        <v>1932</v>
      </c>
      <c r="G1541" s="218" t="s">
        <v>192</v>
      </c>
      <c r="H1541" s="219">
        <v>10</v>
      </c>
      <c r="I1541" s="220"/>
      <c r="J1541" s="221">
        <f>ROUND(I1541*H1541,2)</f>
        <v>0</v>
      </c>
      <c r="K1541" s="222"/>
      <c r="L1541" s="44"/>
      <c r="M1541" s="223" t="s">
        <v>1</v>
      </c>
      <c r="N1541" s="224" t="s">
        <v>39</v>
      </c>
      <c r="O1541" s="91"/>
      <c r="P1541" s="225">
        <f>O1541*H1541</f>
        <v>0</v>
      </c>
      <c r="Q1541" s="225">
        <v>0.00095</v>
      </c>
      <c r="R1541" s="225">
        <f>Q1541*H1541</f>
        <v>0.0094999999999999998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279</v>
      </c>
      <c r="AT1541" s="227" t="s">
        <v>146</v>
      </c>
      <c r="AU1541" s="227" t="s">
        <v>151</v>
      </c>
      <c r="AY1541" s="17" t="s">
        <v>143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151</v>
      </c>
      <c r="BK1541" s="228">
        <f>ROUND(I1541*H1541,2)</f>
        <v>0</v>
      </c>
      <c r="BL1541" s="17" t="s">
        <v>279</v>
      </c>
      <c r="BM1541" s="227" t="s">
        <v>1933</v>
      </c>
    </row>
    <row r="1542" s="14" customFormat="1">
      <c r="A1542" s="14"/>
      <c r="B1542" s="240"/>
      <c r="C1542" s="241"/>
      <c r="D1542" s="231" t="s">
        <v>153</v>
      </c>
      <c r="E1542" s="242" t="s">
        <v>1</v>
      </c>
      <c r="F1542" s="243" t="s">
        <v>217</v>
      </c>
      <c r="G1542" s="241"/>
      <c r="H1542" s="244">
        <v>10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153</v>
      </c>
      <c r="AU1542" s="250" t="s">
        <v>151</v>
      </c>
      <c r="AV1542" s="14" t="s">
        <v>151</v>
      </c>
      <c r="AW1542" s="14" t="s">
        <v>30</v>
      </c>
      <c r="AX1542" s="14" t="s">
        <v>81</v>
      </c>
      <c r="AY1542" s="250" t="s">
        <v>143</v>
      </c>
    </row>
    <row r="1543" s="2" customFormat="1" ht="24.15" customHeight="1">
      <c r="A1543" s="38"/>
      <c r="B1543" s="39"/>
      <c r="C1543" s="215" t="s">
        <v>1934</v>
      </c>
      <c r="D1543" s="215" t="s">
        <v>146</v>
      </c>
      <c r="E1543" s="216" t="s">
        <v>1935</v>
      </c>
      <c r="F1543" s="217" t="s">
        <v>1936</v>
      </c>
      <c r="G1543" s="218" t="s">
        <v>166</v>
      </c>
      <c r="H1543" s="219">
        <v>1.129</v>
      </c>
      <c r="I1543" s="220"/>
      <c r="J1543" s="221">
        <f>ROUND(I1543*H1543,2)</f>
        <v>0</v>
      </c>
      <c r="K1543" s="222"/>
      <c r="L1543" s="44"/>
      <c r="M1543" s="223" t="s">
        <v>1</v>
      </c>
      <c r="N1543" s="224" t="s">
        <v>39</v>
      </c>
      <c r="O1543" s="91"/>
      <c r="P1543" s="225">
        <f>O1543*H1543</f>
        <v>0</v>
      </c>
      <c r="Q1543" s="225">
        <v>0</v>
      </c>
      <c r="R1543" s="225">
        <f>Q1543*H1543</f>
        <v>0</v>
      </c>
      <c r="S1543" s="225">
        <v>0</v>
      </c>
      <c r="T1543" s="226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227" t="s">
        <v>279</v>
      </c>
      <c r="AT1543" s="227" t="s">
        <v>146</v>
      </c>
      <c r="AU1543" s="227" t="s">
        <v>151</v>
      </c>
      <c r="AY1543" s="17" t="s">
        <v>143</v>
      </c>
      <c r="BE1543" s="228">
        <f>IF(N1543="základní",J1543,0)</f>
        <v>0</v>
      </c>
      <c r="BF1543" s="228">
        <f>IF(N1543="snížená",J1543,0)</f>
        <v>0</v>
      </c>
      <c r="BG1543" s="228">
        <f>IF(N1543="zákl. přenesená",J1543,0)</f>
        <v>0</v>
      </c>
      <c r="BH1543" s="228">
        <f>IF(N1543="sníž. přenesená",J1543,0)</f>
        <v>0</v>
      </c>
      <c r="BI1543" s="228">
        <f>IF(N1543="nulová",J1543,0)</f>
        <v>0</v>
      </c>
      <c r="BJ1543" s="17" t="s">
        <v>151</v>
      </c>
      <c r="BK1543" s="228">
        <f>ROUND(I1543*H1543,2)</f>
        <v>0</v>
      </c>
      <c r="BL1543" s="17" t="s">
        <v>279</v>
      </c>
      <c r="BM1543" s="227" t="s">
        <v>1937</v>
      </c>
    </row>
    <row r="1544" s="2" customFormat="1" ht="24.15" customHeight="1">
      <c r="A1544" s="38"/>
      <c r="B1544" s="39"/>
      <c r="C1544" s="215" t="s">
        <v>1938</v>
      </c>
      <c r="D1544" s="215" t="s">
        <v>146</v>
      </c>
      <c r="E1544" s="216" t="s">
        <v>1939</v>
      </c>
      <c r="F1544" s="217" t="s">
        <v>1940</v>
      </c>
      <c r="G1544" s="218" t="s">
        <v>166</v>
      </c>
      <c r="H1544" s="219">
        <v>1.129</v>
      </c>
      <c r="I1544" s="220"/>
      <c r="J1544" s="221">
        <f>ROUND(I1544*H1544,2)</f>
        <v>0</v>
      </c>
      <c r="K1544" s="222"/>
      <c r="L1544" s="44"/>
      <c r="M1544" s="223" t="s">
        <v>1</v>
      </c>
      <c r="N1544" s="224" t="s">
        <v>39</v>
      </c>
      <c r="O1544" s="91"/>
      <c r="P1544" s="225">
        <f>O1544*H1544</f>
        <v>0</v>
      </c>
      <c r="Q1544" s="225">
        <v>0</v>
      </c>
      <c r="R1544" s="225">
        <f>Q1544*H1544</f>
        <v>0</v>
      </c>
      <c r="S1544" s="225">
        <v>0</v>
      </c>
      <c r="T1544" s="226">
        <f>S1544*H1544</f>
        <v>0</v>
      </c>
      <c r="U1544" s="38"/>
      <c r="V1544" s="38"/>
      <c r="W1544" s="38"/>
      <c r="X1544" s="38"/>
      <c r="Y1544" s="38"/>
      <c r="Z1544" s="38"/>
      <c r="AA1544" s="38"/>
      <c r="AB1544" s="38"/>
      <c r="AC1544" s="38"/>
      <c r="AD1544" s="38"/>
      <c r="AE1544" s="38"/>
      <c r="AR1544" s="227" t="s">
        <v>279</v>
      </c>
      <c r="AT1544" s="227" t="s">
        <v>146</v>
      </c>
      <c r="AU1544" s="227" t="s">
        <v>151</v>
      </c>
      <c r="AY1544" s="17" t="s">
        <v>143</v>
      </c>
      <c r="BE1544" s="228">
        <f>IF(N1544="základní",J1544,0)</f>
        <v>0</v>
      </c>
      <c r="BF1544" s="228">
        <f>IF(N1544="snížená",J1544,0)</f>
        <v>0</v>
      </c>
      <c r="BG1544" s="228">
        <f>IF(N1544="zákl. přenesená",J1544,0)</f>
        <v>0</v>
      </c>
      <c r="BH1544" s="228">
        <f>IF(N1544="sníž. přenesená",J1544,0)</f>
        <v>0</v>
      </c>
      <c r="BI1544" s="228">
        <f>IF(N1544="nulová",J1544,0)</f>
        <v>0</v>
      </c>
      <c r="BJ1544" s="17" t="s">
        <v>151</v>
      </c>
      <c r="BK1544" s="228">
        <f>ROUND(I1544*H1544,2)</f>
        <v>0</v>
      </c>
      <c r="BL1544" s="17" t="s">
        <v>279</v>
      </c>
      <c r="BM1544" s="227" t="s">
        <v>1941</v>
      </c>
    </row>
    <row r="1545" s="2" customFormat="1" ht="24.15" customHeight="1">
      <c r="A1545" s="38"/>
      <c r="B1545" s="39"/>
      <c r="C1545" s="215" t="s">
        <v>1942</v>
      </c>
      <c r="D1545" s="215" t="s">
        <v>146</v>
      </c>
      <c r="E1545" s="216" t="s">
        <v>1943</v>
      </c>
      <c r="F1545" s="217" t="s">
        <v>1944</v>
      </c>
      <c r="G1545" s="218" t="s">
        <v>166</v>
      </c>
      <c r="H1545" s="219">
        <v>1.129</v>
      </c>
      <c r="I1545" s="220"/>
      <c r="J1545" s="221">
        <f>ROUND(I1545*H1545,2)</f>
        <v>0</v>
      </c>
      <c r="K1545" s="222"/>
      <c r="L1545" s="44"/>
      <c r="M1545" s="223" t="s">
        <v>1</v>
      </c>
      <c r="N1545" s="224" t="s">
        <v>39</v>
      </c>
      <c r="O1545" s="91"/>
      <c r="P1545" s="225">
        <f>O1545*H1545</f>
        <v>0</v>
      </c>
      <c r="Q1545" s="225">
        <v>0</v>
      </c>
      <c r="R1545" s="225">
        <f>Q1545*H1545</f>
        <v>0</v>
      </c>
      <c r="S1545" s="225">
        <v>0</v>
      </c>
      <c r="T1545" s="226">
        <f>S1545*H1545</f>
        <v>0</v>
      </c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R1545" s="227" t="s">
        <v>279</v>
      </c>
      <c r="AT1545" s="227" t="s">
        <v>146</v>
      </c>
      <c r="AU1545" s="227" t="s">
        <v>151</v>
      </c>
      <c r="AY1545" s="17" t="s">
        <v>143</v>
      </c>
      <c r="BE1545" s="228">
        <f>IF(N1545="základní",J1545,0)</f>
        <v>0</v>
      </c>
      <c r="BF1545" s="228">
        <f>IF(N1545="snížená",J1545,0)</f>
        <v>0</v>
      </c>
      <c r="BG1545" s="228">
        <f>IF(N1545="zákl. přenesená",J1545,0)</f>
        <v>0</v>
      </c>
      <c r="BH1545" s="228">
        <f>IF(N1545="sníž. přenesená",J1545,0)</f>
        <v>0</v>
      </c>
      <c r="BI1545" s="228">
        <f>IF(N1545="nulová",J1545,0)</f>
        <v>0</v>
      </c>
      <c r="BJ1545" s="17" t="s">
        <v>151</v>
      </c>
      <c r="BK1545" s="228">
        <f>ROUND(I1545*H1545,2)</f>
        <v>0</v>
      </c>
      <c r="BL1545" s="17" t="s">
        <v>279</v>
      </c>
      <c r="BM1545" s="227" t="s">
        <v>1945</v>
      </c>
    </row>
    <row r="1546" s="12" customFormat="1" ht="22.8" customHeight="1">
      <c r="A1546" s="12"/>
      <c r="B1546" s="199"/>
      <c r="C1546" s="200"/>
      <c r="D1546" s="201" t="s">
        <v>72</v>
      </c>
      <c r="E1546" s="213" t="s">
        <v>1946</v>
      </c>
      <c r="F1546" s="213" t="s">
        <v>1947</v>
      </c>
      <c r="G1546" s="200"/>
      <c r="H1546" s="200"/>
      <c r="I1546" s="203"/>
      <c r="J1546" s="214">
        <f>BK1546</f>
        <v>0</v>
      </c>
      <c r="K1546" s="200"/>
      <c r="L1546" s="205"/>
      <c r="M1546" s="206"/>
      <c r="N1546" s="207"/>
      <c r="O1546" s="207"/>
      <c r="P1546" s="208">
        <f>SUM(P1547:P1787)</f>
        <v>0</v>
      </c>
      <c r="Q1546" s="207"/>
      <c r="R1546" s="208">
        <f>SUM(R1547:R1787)</f>
        <v>0.035110310000000006</v>
      </c>
      <c r="S1546" s="207"/>
      <c r="T1546" s="209">
        <f>SUM(T1547:T1787)</f>
        <v>0</v>
      </c>
      <c r="U1546" s="12"/>
      <c r="V1546" s="12"/>
      <c r="W1546" s="12"/>
      <c r="X1546" s="12"/>
      <c r="Y1546" s="12"/>
      <c r="Z1546" s="12"/>
      <c r="AA1546" s="12"/>
      <c r="AB1546" s="12"/>
      <c r="AC1546" s="12"/>
      <c r="AD1546" s="12"/>
      <c r="AE1546" s="12"/>
      <c r="AR1546" s="210" t="s">
        <v>151</v>
      </c>
      <c r="AT1546" s="211" t="s">
        <v>72</v>
      </c>
      <c r="AU1546" s="211" t="s">
        <v>81</v>
      </c>
      <c r="AY1546" s="210" t="s">
        <v>143</v>
      </c>
      <c r="BK1546" s="212">
        <f>SUM(BK1547:BK1787)</f>
        <v>0</v>
      </c>
    </row>
    <row r="1547" s="2" customFormat="1" ht="24.15" customHeight="1">
      <c r="A1547" s="38"/>
      <c r="B1547" s="39"/>
      <c r="C1547" s="215" t="s">
        <v>1948</v>
      </c>
      <c r="D1547" s="215" t="s">
        <v>146</v>
      </c>
      <c r="E1547" s="216" t="s">
        <v>1949</v>
      </c>
      <c r="F1547" s="217" t="s">
        <v>1950</v>
      </c>
      <c r="G1547" s="218" t="s">
        <v>149</v>
      </c>
      <c r="H1547" s="219">
        <v>6</v>
      </c>
      <c r="I1547" s="220"/>
      <c r="J1547" s="221">
        <f>ROUND(I1547*H1547,2)</f>
        <v>0</v>
      </c>
      <c r="K1547" s="222"/>
      <c r="L1547" s="44"/>
      <c r="M1547" s="223" t="s">
        <v>1</v>
      </c>
      <c r="N1547" s="224" t="s">
        <v>39</v>
      </c>
      <c r="O1547" s="91"/>
      <c r="P1547" s="225">
        <f>O1547*H1547</f>
        <v>0</v>
      </c>
      <c r="Q1547" s="225">
        <v>0</v>
      </c>
      <c r="R1547" s="225">
        <f>Q1547*H1547</f>
        <v>0</v>
      </c>
      <c r="S1547" s="225">
        <v>0</v>
      </c>
      <c r="T1547" s="226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27" t="s">
        <v>279</v>
      </c>
      <c r="AT1547" s="227" t="s">
        <v>146</v>
      </c>
      <c r="AU1547" s="227" t="s">
        <v>151</v>
      </c>
      <c r="AY1547" s="17" t="s">
        <v>143</v>
      </c>
      <c r="BE1547" s="228">
        <f>IF(N1547="základní",J1547,0)</f>
        <v>0</v>
      </c>
      <c r="BF1547" s="228">
        <f>IF(N1547="snížená",J1547,0)</f>
        <v>0</v>
      </c>
      <c r="BG1547" s="228">
        <f>IF(N1547="zákl. přenesená",J1547,0)</f>
        <v>0</v>
      </c>
      <c r="BH1547" s="228">
        <f>IF(N1547="sníž. přenesená",J1547,0)</f>
        <v>0</v>
      </c>
      <c r="BI1547" s="228">
        <f>IF(N1547="nulová",J1547,0)</f>
        <v>0</v>
      </c>
      <c r="BJ1547" s="17" t="s">
        <v>151</v>
      </c>
      <c r="BK1547" s="228">
        <f>ROUND(I1547*H1547,2)</f>
        <v>0</v>
      </c>
      <c r="BL1547" s="17" t="s">
        <v>279</v>
      </c>
      <c r="BM1547" s="227" t="s">
        <v>1951</v>
      </c>
    </row>
    <row r="1548" s="14" customFormat="1">
      <c r="A1548" s="14"/>
      <c r="B1548" s="240"/>
      <c r="C1548" s="241"/>
      <c r="D1548" s="231" t="s">
        <v>153</v>
      </c>
      <c r="E1548" s="242" t="s">
        <v>1</v>
      </c>
      <c r="F1548" s="243" t="s">
        <v>182</v>
      </c>
      <c r="G1548" s="241"/>
      <c r="H1548" s="244">
        <v>6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153</v>
      </c>
      <c r="AU1548" s="250" t="s">
        <v>151</v>
      </c>
      <c r="AV1548" s="14" t="s">
        <v>151</v>
      </c>
      <c r="AW1548" s="14" t="s">
        <v>30</v>
      </c>
      <c r="AX1548" s="14" t="s">
        <v>73</v>
      </c>
      <c r="AY1548" s="250" t="s">
        <v>143</v>
      </c>
    </row>
    <row r="1549" s="15" customFormat="1">
      <c r="A1549" s="15"/>
      <c r="B1549" s="251"/>
      <c r="C1549" s="252"/>
      <c r="D1549" s="231" t="s">
        <v>153</v>
      </c>
      <c r="E1549" s="253" t="s">
        <v>1</v>
      </c>
      <c r="F1549" s="254" t="s">
        <v>163</v>
      </c>
      <c r="G1549" s="252"/>
      <c r="H1549" s="255">
        <v>6</v>
      </c>
      <c r="I1549" s="256"/>
      <c r="J1549" s="252"/>
      <c r="K1549" s="252"/>
      <c r="L1549" s="257"/>
      <c r="M1549" s="258"/>
      <c r="N1549" s="259"/>
      <c r="O1549" s="259"/>
      <c r="P1549" s="259"/>
      <c r="Q1549" s="259"/>
      <c r="R1549" s="259"/>
      <c r="S1549" s="259"/>
      <c r="T1549" s="260"/>
      <c r="U1549" s="15"/>
      <c r="V1549" s="15"/>
      <c r="W1549" s="15"/>
      <c r="X1549" s="15"/>
      <c r="Y1549" s="15"/>
      <c r="Z1549" s="15"/>
      <c r="AA1549" s="15"/>
      <c r="AB1549" s="15"/>
      <c r="AC1549" s="15"/>
      <c r="AD1549" s="15"/>
      <c r="AE1549" s="15"/>
      <c r="AT1549" s="261" t="s">
        <v>153</v>
      </c>
      <c r="AU1549" s="261" t="s">
        <v>151</v>
      </c>
      <c r="AV1549" s="15" t="s">
        <v>150</v>
      </c>
      <c r="AW1549" s="15" t="s">
        <v>30</v>
      </c>
      <c r="AX1549" s="15" t="s">
        <v>81</v>
      </c>
      <c r="AY1549" s="261" t="s">
        <v>143</v>
      </c>
    </row>
    <row r="1550" s="2" customFormat="1" ht="24.15" customHeight="1">
      <c r="A1550" s="38"/>
      <c r="B1550" s="39"/>
      <c r="C1550" s="215" t="s">
        <v>1952</v>
      </c>
      <c r="D1550" s="215" t="s">
        <v>146</v>
      </c>
      <c r="E1550" s="216" t="s">
        <v>1953</v>
      </c>
      <c r="F1550" s="217" t="s">
        <v>1954</v>
      </c>
      <c r="G1550" s="218" t="s">
        <v>185</v>
      </c>
      <c r="H1550" s="219">
        <v>19.068999999999999</v>
      </c>
      <c r="I1550" s="220"/>
      <c r="J1550" s="221">
        <f>ROUND(I1550*H1550,2)</f>
        <v>0</v>
      </c>
      <c r="K1550" s="222"/>
      <c r="L1550" s="44"/>
      <c r="M1550" s="223" t="s">
        <v>1</v>
      </c>
      <c r="N1550" s="224" t="s">
        <v>39</v>
      </c>
      <c r="O1550" s="91"/>
      <c r="P1550" s="225">
        <f>O1550*H1550</f>
        <v>0</v>
      </c>
      <c r="Q1550" s="225">
        <v>0</v>
      </c>
      <c r="R1550" s="225">
        <f>Q1550*H1550</f>
        <v>0</v>
      </c>
      <c r="S1550" s="225">
        <v>0</v>
      </c>
      <c r="T1550" s="226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227" t="s">
        <v>279</v>
      </c>
      <c r="AT1550" s="227" t="s">
        <v>146</v>
      </c>
      <c r="AU1550" s="227" t="s">
        <v>151</v>
      </c>
      <c r="AY1550" s="17" t="s">
        <v>143</v>
      </c>
      <c r="BE1550" s="228">
        <f>IF(N1550="základní",J1550,0)</f>
        <v>0</v>
      </c>
      <c r="BF1550" s="228">
        <f>IF(N1550="snížená",J1550,0)</f>
        <v>0</v>
      </c>
      <c r="BG1550" s="228">
        <f>IF(N1550="zákl. přenesená",J1550,0)</f>
        <v>0</v>
      </c>
      <c r="BH1550" s="228">
        <f>IF(N1550="sníž. přenesená",J1550,0)</f>
        <v>0</v>
      </c>
      <c r="BI1550" s="228">
        <f>IF(N1550="nulová",J1550,0)</f>
        <v>0</v>
      </c>
      <c r="BJ1550" s="17" t="s">
        <v>151</v>
      </c>
      <c r="BK1550" s="228">
        <f>ROUND(I1550*H1550,2)</f>
        <v>0</v>
      </c>
      <c r="BL1550" s="17" t="s">
        <v>279</v>
      </c>
      <c r="BM1550" s="227" t="s">
        <v>1955</v>
      </c>
    </row>
    <row r="1551" s="13" customFormat="1">
      <c r="A1551" s="13"/>
      <c r="B1551" s="229"/>
      <c r="C1551" s="230"/>
      <c r="D1551" s="231" t="s">
        <v>153</v>
      </c>
      <c r="E1551" s="232" t="s">
        <v>1</v>
      </c>
      <c r="F1551" s="233" t="s">
        <v>1956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153</v>
      </c>
      <c r="AU1551" s="239" t="s">
        <v>151</v>
      </c>
      <c r="AV1551" s="13" t="s">
        <v>81</v>
      </c>
      <c r="AW1551" s="13" t="s">
        <v>30</v>
      </c>
      <c r="AX1551" s="13" t="s">
        <v>73</v>
      </c>
      <c r="AY1551" s="239" t="s">
        <v>143</v>
      </c>
    </row>
    <row r="1552" s="14" customFormat="1">
      <c r="A1552" s="14"/>
      <c r="B1552" s="240"/>
      <c r="C1552" s="241"/>
      <c r="D1552" s="231" t="s">
        <v>153</v>
      </c>
      <c r="E1552" s="242" t="s">
        <v>1</v>
      </c>
      <c r="F1552" s="243" t="s">
        <v>1957</v>
      </c>
      <c r="G1552" s="241"/>
      <c r="H1552" s="244">
        <v>3.528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153</v>
      </c>
      <c r="AU1552" s="250" t="s">
        <v>151</v>
      </c>
      <c r="AV1552" s="14" t="s">
        <v>151</v>
      </c>
      <c r="AW1552" s="14" t="s">
        <v>30</v>
      </c>
      <c r="AX1552" s="14" t="s">
        <v>73</v>
      </c>
      <c r="AY1552" s="250" t="s">
        <v>143</v>
      </c>
    </row>
    <row r="1553" s="13" customFormat="1">
      <c r="A1553" s="13"/>
      <c r="B1553" s="229"/>
      <c r="C1553" s="230"/>
      <c r="D1553" s="231" t="s">
        <v>153</v>
      </c>
      <c r="E1553" s="232" t="s">
        <v>1</v>
      </c>
      <c r="F1553" s="233" t="s">
        <v>1598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153</v>
      </c>
      <c r="AU1553" s="239" t="s">
        <v>151</v>
      </c>
      <c r="AV1553" s="13" t="s">
        <v>81</v>
      </c>
      <c r="AW1553" s="13" t="s">
        <v>30</v>
      </c>
      <c r="AX1553" s="13" t="s">
        <v>73</v>
      </c>
      <c r="AY1553" s="239" t="s">
        <v>143</v>
      </c>
    </row>
    <row r="1554" s="14" customFormat="1">
      <c r="A1554" s="14"/>
      <c r="B1554" s="240"/>
      <c r="C1554" s="241"/>
      <c r="D1554" s="231" t="s">
        <v>153</v>
      </c>
      <c r="E1554" s="242" t="s">
        <v>1</v>
      </c>
      <c r="F1554" s="243" t="s">
        <v>1958</v>
      </c>
      <c r="G1554" s="241"/>
      <c r="H1554" s="244">
        <v>2.3940000000000001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153</v>
      </c>
      <c r="AU1554" s="250" t="s">
        <v>151</v>
      </c>
      <c r="AV1554" s="14" t="s">
        <v>151</v>
      </c>
      <c r="AW1554" s="14" t="s">
        <v>30</v>
      </c>
      <c r="AX1554" s="14" t="s">
        <v>73</v>
      </c>
      <c r="AY1554" s="250" t="s">
        <v>143</v>
      </c>
    </row>
    <row r="1555" s="13" customFormat="1">
      <c r="A1555" s="13"/>
      <c r="B1555" s="229"/>
      <c r="C1555" s="230"/>
      <c r="D1555" s="231" t="s">
        <v>153</v>
      </c>
      <c r="E1555" s="232" t="s">
        <v>1</v>
      </c>
      <c r="F1555" s="233" t="s">
        <v>1959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153</v>
      </c>
      <c r="AU1555" s="239" t="s">
        <v>151</v>
      </c>
      <c r="AV1555" s="13" t="s">
        <v>81</v>
      </c>
      <c r="AW1555" s="13" t="s">
        <v>30</v>
      </c>
      <c r="AX1555" s="13" t="s">
        <v>73</v>
      </c>
      <c r="AY1555" s="239" t="s">
        <v>143</v>
      </c>
    </row>
    <row r="1556" s="14" customFormat="1">
      <c r="A1556" s="14"/>
      <c r="B1556" s="240"/>
      <c r="C1556" s="241"/>
      <c r="D1556" s="231" t="s">
        <v>153</v>
      </c>
      <c r="E1556" s="242" t="s">
        <v>1</v>
      </c>
      <c r="F1556" s="243" t="s">
        <v>1960</v>
      </c>
      <c r="G1556" s="241"/>
      <c r="H1556" s="244">
        <v>3.7879999999999998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153</v>
      </c>
      <c r="AU1556" s="250" t="s">
        <v>151</v>
      </c>
      <c r="AV1556" s="14" t="s">
        <v>151</v>
      </c>
      <c r="AW1556" s="14" t="s">
        <v>30</v>
      </c>
      <c r="AX1556" s="14" t="s">
        <v>73</v>
      </c>
      <c r="AY1556" s="250" t="s">
        <v>143</v>
      </c>
    </row>
    <row r="1557" s="13" customFormat="1">
      <c r="A1557" s="13"/>
      <c r="B1557" s="229"/>
      <c r="C1557" s="230"/>
      <c r="D1557" s="231" t="s">
        <v>153</v>
      </c>
      <c r="E1557" s="232" t="s">
        <v>1</v>
      </c>
      <c r="F1557" s="233" t="s">
        <v>1961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153</v>
      </c>
      <c r="AU1557" s="239" t="s">
        <v>151</v>
      </c>
      <c r="AV1557" s="13" t="s">
        <v>81</v>
      </c>
      <c r="AW1557" s="13" t="s">
        <v>30</v>
      </c>
      <c r="AX1557" s="13" t="s">
        <v>73</v>
      </c>
      <c r="AY1557" s="239" t="s">
        <v>143</v>
      </c>
    </row>
    <row r="1558" s="14" customFormat="1">
      <c r="A1558" s="14"/>
      <c r="B1558" s="240"/>
      <c r="C1558" s="241"/>
      <c r="D1558" s="231" t="s">
        <v>153</v>
      </c>
      <c r="E1558" s="242" t="s">
        <v>1</v>
      </c>
      <c r="F1558" s="243" t="s">
        <v>1962</v>
      </c>
      <c r="G1558" s="241"/>
      <c r="H1558" s="244">
        <v>2.718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153</v>
      </c>
      <c r="AU1558" s="250" t="s">
        <v>151</v>
      </c>
      <c r="AV1558" s="14" t="s">
        <v>151</v>
      </c>
      <c r="AW1558" s="14" t="s">
        <v>30</v>
      </c>
      <c r="AX1558" s="14" t="s">
        <v>73</v>
      </c>
      <c r="AY1558" s="250" t="s">
        <v>143</v>
      </c>
    </row>
    <row r="1559" s="13" customFormat="1">
      <c r="A1559" s="13"/>
      <c r="B1559" s="229"/>
      <c r="C1559" s="230"/>
      <c r="D1559" s="231" t="s">
        <v>153</v>
      </c>
      <c r="E1559" s="232" t="s">
        <v>1</v>
      </c>
      <c r="F1559" s="233" t="s">
        <v>1963</v>
      </c>
      <c r="G1559" s="230"/>
      <c r="H1559" s="232" t="s">
        <v>1</v>
      </c>
      <c r="I1559" s="234"/>
      <c r="J1559" s="230"/>
      <c r="K1559" s="230"/>
      <c r="L1559" s="235"/>
      <c r="M1559" s="236"/>
      <c r="N1559" s="237"/>
      <c r="O1559" s="237"/>
      <c r="P1559" s="237"/>
      <c r="Q1559" s="237"/>
      <c r="R1559" s="237"/>
      <c r="S1559" s="237"/>
      <c r="T1559" s="23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9" t="s">
        <v>153</v>
      </c>
      <c r="AU1559" s="239" t="s">
        <v>151</v>
      </c>
      <c r="AV1559" s="13" t="s">
        <v>81</v>
      </c>
      <c r="AW1559" s="13" t="s">
        <v>30</v>
      </c>
      <c r="AX1559" s="13" t="s">
        <v>73</v>
      </c>
      <c r="AY1559" s="239" t="s">
        <v>143</v>
      </c>
    </row>
    <row r="1560" s="14" customFormat="1">
      <c r="A1560" s="14"/>
      <c r="B1560" s="240"/>
      <c r="C1560" s="241"/>
      <c r="D1560" s="231" t="s">
        <v>153</v>
      </c>
      <c r="E1560" s="242" t="s">
        <v>1</v>
      </c>
      <c r="F1560" s="243" t="s">
        <v>1964</v>
      </c>
      <c r="G1560" s="241"/>
      <c r="H1560" s="244">
        <v>3.113</v>
      </c>
      <c r="I1560" s="245"/>
      <c r="J1560" s="241"/>
      <c r="K1560" s="241"/>
      <c r="L1560" s="246"/>
      <c r="M1560" s="247"/>
      <c r="N1560" s="248"/>
      <c r="O1560" s="248"/>
      <c r="P1560" s="248"/>
      <c r="Q1560" s="248"/>
      <c r="R1560" s="248"/>
      <c r="S1560" s="248"/>
      <c r="T1560" s="24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0" t="s">
        <v>153</v>
      </c>
      <c r="AU1560" s="250" t="s">
        <v>151</v>
      </c>
      <c r="AV1560" s="14" t="s">
        <v>151</v>
      </c>
      <c r="AW1560" s="14" t="s">
        <v>30</v>
      </c>
      <c r="AX1560" s="14" t="s">
        <v>73</v>
      </c>
      <c r="AY1560" s="250" t="s">
        <v>143</v>
      </c>
    </row>
    <row r="1561" s="13" customFormat="1">
      <c r="A1561" s="13"/>
      <c r="B1561" s="229"/>
      <c r="C1561" s="230"/>
      <c r="D1561" s="231" t="s">
        <v>153</v>
      </c>
      <c r="E1561" s="232" t="s">
        <v>1</v>
      </c>
      <c r="F1561" s="233" t="s">
        <v>1965</v>
      </c>
      <c r="G1561" s="230"/>
      <c r="H1561" s="232" t="s">
        <v>1</v>
      </c>
      <c r="I1561" s="234"/>
      <c r="J1561" s="230"/>
      <c r="K1561" s="230"/>
      <c r="L1561" s="235"/>
      <c r="M1561" s="236"/>
      <c r="N1561" s="237"/>
      <c r="O1561" s="237"/>
      <c r="P1561" s="237"/>
      <c r="Q1561" s="237"/>
      <c r="R1561" s="237"/>
      <c r="S1561" s="237"/>
      <c r="T1561" s="238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9" t="s">
        <v>153</v>
      </c>
      <c r="AU1561" s="239" t="s">
        <v>151</v>
      </c>
      <c r="AV1561" s="13" t="s">
        <v>81</v>
      </c>
      <c r="AW1561" s="13" t="s">
        <v>30</v>
      </c>
      <c r="AX1561" s="13" t="s">
        <v>73</v>
      </c>
      <c r="AY1561" s="239" t="s">
        <v>143</v>
      </c>
    </row>
    <row r="1562" s="14" customFormat="1">
      <c r="A1562" s="14"/>
      <c r="B1562" s="240"/>
      <c r="C1562" s="241"/>
      <c r="D1562" s="231" t="s">
        <v>153</v>
      </c>
      <c r="E1562" s="242" t="s">
        <v>1</v>
      </c>
      <c r="F1562" s="243" t="s">
        <v>1957</v>
      </c>
      <c r="G1562" s="241"/>
      <c r="H1562" s="244">
        <v>3.528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153</v>
      </c>
      <c r="AU1562" s="250" t="s">
        <v>151</v>
      </c>
      <c r="AV1562" s="14" t="s">
        <v>151</v>
      </c>
      <c r="AW1562" s="14" t="s">
        <v>30</v>
      </c>
      <c r="AX1562" s="14" t="s">
        <v>73</v>
      </c>
      <c r="AY1562" s="250" t="s">
        <v>143</v>
      </c>
    </row>
    <row r="1563" s="15" customFormat="1">
      <c r="A1563" s="15"/>
      <c r="B1563" s="251"/>
      <c r="C1563" s="252"/>
      <c r="D1563" s="231" t="s">
        <v>153</v>
      </c>
      <c r="E1563" s="253" t="s">
        <v>1</v>
      </c>
      <c r="F1563" s="254" t="s">
        <v>163</v>
      </c>
      <c r="G1563" s="252"/>
      <c r="H1563" s="255">
        <v>19.068999999999999</v>
      </c>
      <c r="I1563" s="256"/>
      <c r="J1563" s="252"/>
      <c r="K1563" s="252"/>
      <c r="L1563" s="257"/>
      <c r="M1563" s="258"/>
      <c r="N1563" s="259"/>
      <c r="O1563" s="259"/>
      <c r="P1563" s="259"/>
      <c r="Q1563" s="259"/>
      <c r="R1563" s="259"/>
      <c r="S1563" s="259"/>
      <c r="T1563" s="260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61" t="s">
        <v>153</v>
      </c>
      <c r="AU1563" s="261" t="s">
        <v>151</v>
      </c>
      <c r="AV1563" s="15" t="s">
        <v>150</v>
      </c>
      <c r="AW1563" s="15" t="s">
        <v>30</v>
      </c>
      <c r="AX1563" s="15" t="s">
        <v>81</v>
      </c>
      <c r="AY1563" s="261" t="s">
        <v>143</v>
      </c>
    </row>
    <row r="1564" s="2" customFormat="1" ht="24.15" customHeight="1">
      <c r="A1564" s="38"/>
      <c r="B1564" s="39"/>
      <c r="C1564" s="215" t="s">
        <v>1966</v>
      </c>
      <c r="D1564" s="215" t="s">
        <v>146</v>
      </c>
      <c r="E1564" s="216" t="s">
        <v>1967</v>
      </c>
      <c r="F1564" s="217" t="s">
        <v>1968</v>
      </c>
      <c r="G1564" s="218" t="s">
        <v>185</v>
      </c>
      <c r="H1564" s="219">
        <v>36.069000000000003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2.0000000000000002E-05</v>
      </c>
      <c r="R1564" s="225">
        <f>Q1564*H1564</f>
        <v>0.00072138000000000009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279</v>
      </c>
      <c r="AT1564" s="227" t="s">
        <v>146</v>
      </c>
      <c r="AU1564" s="227" t="s">
        <v>151</v>
      </c>
      <c r="AY1564" s="17" t="s">
        <v>143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151</v>
      </c>
      <c r="BK1564" s="228">
        <f>ROUND(I1564*H1564,2)</f>
        <v>0</v>
      </c>
      <c r="BL1564" s="17" t="s">
        <v>279</v>
      </c>
      <c r="BM1564" s="227" t="s">
        <v>1969</v>
      </c>
    </row>
    <row r="1565" s="13" customFormat="1">
      <c r="A1565" s="13"/>
      <c r="B1565" s="229"/>
      <c r="C1565" s="230"/>
      <c r="D1565" s="231" t="s">
        <v>153</v>
      </c>
      <c r="E1565" s="232" t="s">
        <v>1</v>
      </c>
      <c r="F1565" s="233" t="s">
        <v>1970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153</v>
      </c>
      <c r="AU1565" s="239" t="s">
        <v>151</v>
      </c>
      <c r="AV1565" s="13" t="s">
        <v>81</v>
      </c>
      <c r="AW1565" s="13" t="s">
        <v>30</v>
      </c>
      <c r="AX1565" s="13" t="s">
        <v>73</v>
      </c>
      <c r="AY1565" s="239" t="s">
        <v>143</v>
      </c>
    </row>
    <row r="1566" s="13" customFormat="1">
      <c r="A1566" s="13"/>
      <c r="B1566" s="229"/>
      <c r="C1566" s="230"/>
      <c r="D1566" s="231" t="s">
        <v>153</v>
      </c>
      <c r="E1566" s="232" t="s">
        <v>1</v>
      </c>
      <c r="F1566" s="233" t="s">
        <v>1971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153</v>
      </c>
      <c r="AU1566" s="239" t="s">
        <v>151</v>
      </c>
      <c r="AV1566" s="13" t="s">
        <v>81</v>
      </c>
      <c r="AW1566" s="13" t="s">
        <v>30</v>
      </c>
      <c r="AX1566" s="13" t="s">
        <v>73</v>
      </c>
      <c r="AY1566" s="239" t="s">
        <v>143</v>
      </c>
    </row>
    <row r="1567" s="14" customFormat="1">
      <c r="A1567" s="14"/>
      <c r="B1567" s="240"/>
      <c r="C1567" s="241"/>
      <c r="D1567" s="231" t="s">
        <v>153</v>
      </c>
      <c r="E1567" s="242" t="s">
        <v>1</v>
      </c>
      <c r="F1567" s="243" t="s">
        <v>1972</v>
      </c>
      <c r="G1567" s="241"/>
      <c r="H1567" s="244">
        <v>2.8220000000000001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153</v>
      </c>
      <c r="AU1567" s="250" t="s">
        <v>151</v>
      </c>
      <c r="AV1567" s="14" t="s">
        <v>151</v>
      </c>
      <c r="AW1567" s="14" t="s">
        <v>30</v>
      </c>
      <c r="AX1567" s="14" t="s">
        <v>73</v>
      </c>
      <c r="AY1567" s="250" t="s">
        <v>143</v>
      </c>
    </row>
    <row r="1568" s="13" customFormat="1">
      <c r="A1568" s="13"/>
      <c r="B1568" s="229"/>
      <c r="C1568" s="230"/>
      <c r="D1568" s="231" t="s">
        <v>153</v>
      </c>
      <c r="E1568" s="232" t="s">
        <v>1</v>
      </c>
      <c r="F1568" s="233" t="s">
        <v>1598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153</v>
      </c>
      <c r="AU1568" s="239" t="s">
        <v>151</v>
      </c>
      <c r="AV1568" s="13" t="s">
        <v>81</v>
      </c>
      <c r="AW1568" s="13" t="s">
        <v>30</v>
      </c>
      <c r="AX1568" s="13" t="s">
        <v>73</v>
      </c>
      <c r="AY1568" s="239" t="s">
        <v>143</v>
      </c>
    </row>
    <row r="1569" s="14" customFormat="1">
      <c r="A1569" s="14"/>
      <c r="B1569" s="240"/>
      <c r="C1569" s="241"/>
      <c r="D1569" s="231" t="s">
        <v>153</v>
      </c>
      <c r="E1569" s="242" t="s">
        <v>1</v>
      </c>
      <c r="F1569" s="243" t="s">
        <v>1958</v>
      </c>
      <c r="G1569" s="241"/>
      <c r="H1569" s="244">
        <v>2.3940000000000001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153</v>
      </c>
      <c r="AU1569" s="250" t="s">
        <v>151</v>
      </c>
      <c r="AV1569" s="14" t="s">
        <v>151</v>
      </c>
      <c r="AW1569" s="14" t="s">
        <v>30</v>
      </c>
      <c r="AX1569" s="14" t="s">
        <v>73</v>
      </c>
      <c r="AY1569" s="250" t="s">
        <v>143</v>
      </c>
    </row>
    <row r="1570" s="13" customFormat="1">
      <c r="A1570" s="13"/>
      <c r="B1570" s="229"/>
      <c r="C1570" s="230"/>
      <c r="D1570" s="231" t="s">
        <v>153</v>
      </c>
      <c r="E1570" s="232" t="s">
        <v>1</v>
      </c>
      <c r="F1570" s="233" t="s">
        <v>1973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153</v>
      </c>
      <c r="AU1570" s="239" t="s">
        <v>151</v>
      </c>
      <c r="AV1570" s="13" t="s">
        <v>81</v>
      </c>
      <c r="AW1570" s="13" t="s">
        <v>30</v>
      </c>
      <c r="AX1570" s="13" t="s">
        <v>73</v>
      </c>
      <c r="AY1570" s="239" t="s">
        <v>143</v>
      </c>
    </row>
    <row r="1571" s="14" customFormat="1">
      <c r="A1571" s="14"/>
      <c r="B1571" s="240"/>
      <c r="C1571" s="241"/>
      <c r="D1571" s="231" t="s">
        <v>153</v>
      </c>
      <c r="E1571" s="242" t="s">
        <v>1</v>
      </c>
      <c r="F1571" s="243" t="s">
        <v>1974</v>
      </c>
      <c r="G1571" s="241"/>
      <c r="H1571" s="244">
        <v>3.0310000000000001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153</v>
      </c>
      <c r="AU1571" s="250" t="s">
        <v>151</v>
      </c>
      <c r="AV1571" s="14" t="s">
        <v>151</v>
      </c>
      <c r="AW1571" s="14" t="s">
        <v>30</v>
      </c>
      <c r="AX1571" s="14" t="s">
        <v>73</v>
      </c>
      <c r="AY1571" s="250" t="s">
        <v>143</v>
      </c>
    </row>
    <row r="1572" s="13" customFormat="1">
      <c r="A1572" s="13"/>
      <c r="B1572" s="229"/>
      <c r="C1572" s="230"/>
      <c r="D1572" s="231" t="s">
        <v>153</v>
      </c>
      <c r="E1572" s="232" t="s">
        <v>1</v>
      </c>
      <c r="F1572" s="233" t="s">
        <v>1961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153</v>
      </c>
      <c r="AU1572" s="239" t="s">
        <v>151</v>
      </c>
      <c r="AV1572" s="13" t="s">
        <v>81</v>
      </c>
      <c r="AW1572" s="13" t="s">
        <v>30</v>
      </c>
      <c r="AX1572" s="13" t="s">
        <v>73</v>
      </c>
      <c r="AY1572" s="239" t="s">
        <v>143</v>
      </c>
    </row>
    <row r="1573" s="14" customFormat="1">
      <c r="A1573" s="14"/>
      <c r="B1573" s="240"/>
      <c r="C1573" s="241"/>
      <c r="D1573" s="231" t="s">
        <v>153</v>
      </c>
      <c r="E1573" s="242" t="s">
        <v>1</v>
      </c>
      <c r="F1573" s="243" t="s">
        <v>1962</v>
      </c>
      <c r="G1573" s="241"/>
      <c r="H1573" s="244">
        <v>2.718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153</v>
      </c>
      <c r="AU1573" s="250" t="s">
        <v>151</v>
      </c>
      <c r="AV1573" s="14" t="s">
        <v>151</v>
      </c>
      <c r="AW1573" s="14" t="s">
        <v>30</v>
      </c>
      <c r="AX1573" s="14" t="s">
        <v>73</v>
      </c>
      <c r="AY1573" s="250" t="s">
        <v>143</v>
      </c>
    </row>
    <row r="1574" s="13" customFormat="1">
      <c r="A1574" s="13"/>
      <c r="B1574" s="229"/>
      <c r="C1574" s="230"/>
      <c r="D1574" s="231" t="s">
        <v>153</v>
      </c>
      <c r="E1574" s="232" t="s">
        <v>1</v>
      </c>
      <c r="F1574" s="233" t="s">
        <v>1963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153</v>
      </c>
      <c r="AU1574" s="239" t="s">
        <v>151</v>
      </c>
      <c r="AV1574" s="13" t="s">
        <v>81</v>
      </c>
      <c r="AW1574" s="13" t="s">
        <v>30</v>
      </c>
      <c r="AX1574" s="13" t="s">
        <v>73</v>
      </c>
      <c r="AY1574" s="239" t="s">
        <v>143</v>
      </c>
    </row>
    <row r="1575" s="14" customFormat="1">
      <c r="A1575" s="14"/>
      <c r="B1575" s="240"/>
      <c r="C1575" s="241"/>
      <c r="D1575" s="231" t="s">
        <v>153</v>
      </c>
      <c r="E1575" s="242" t="s">
        <v>1</v>
      </c>
      <c r="F1575" s="243" t="s">
        <v>1964</v>
      </c>
      <c r="G1575" s="241"/>
      <c r="H1575" s="244">
        <v>3.113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153</v>
      </c>
      <c r="AU1575" s="250" t="s">
        <v>151</v>
      </c>
      <c r="AV1575" s="14" t="s">
        <v>151</v>
      </c>
      <c r="AW1575" s="14" t="s">
        <v>30</v>
      </c>
      <c r="AX1575" s="14" t="s">
        <v>73</v>
      </c>
      <c r="AY1575" s="250" t="s">
        <v>143</v>
      </c>
    </row>
    <row r="1576" s="13" customFormat="1">
      <c r="A1576" s="13"/>
      <c r="B1576" s="229"/>
      <c r="C1576" s="230"/>
      <c r="D1576" s="231" t="s">
        <v>153</v>
      </c>
      <c r="E1576" s="232" t="s">
        <v>1</v>
      </c>
      <c r="F1576" s="233" t="s">
        <v>1975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153</v>
      </c>
      <c r="AU1576" s="239" t="s">
        <v>151</v>
      </c>
      <c r="AV1576" s="13" t="s">
        <v>81</v>
      </c>
      <c r="AW1576" s="13" t="s">
        <v>30</v>
      </c>
      <c r="AX1576" s="13" t="s">
        <v>73</v>
      </c>
      <c r="AY1576" s="239" t="s">
        <v>143</v>
      </c>
    </row>
    <row r="1577" s="14" customFormat="1">
      <c r="A1577" s="14"/>
      <c r="B1577" s="240"/>
      <c r="C1577" s="241"/>
      <c r="D1577" s="231" t="s">
        <v>153</v>
      </c>
      <c r="E1577" s="242" t="s">
        <v>1</v>
      </c>
      <c r="F1577" s="243" t="s">
        <v>1972</v>
      </c>
      <c r="G1577" s="241"/>
      <c r="H1577" s="244">
        <v>2.8220000000000001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153</v>
      </c>
      <c r="AU1577" s="250" t="s">
        <v>151</v>
      </c>
      <c r="AV1577" s="14" t="s">
        <v>151</v>
      </c>
      <c r="AW1577" s="14" t="s">
        <v>30</v>
      </c>
      <c r="AX1577" s="14" t="s">
        <v>73</v>
      </c>
      <c r="AY1577" s="250" t="s">
        <v>143</v>
      </c>
    </row>
    <row r="1578" s="13" customFormat="1">
      <c r="A1578" s="13"/>
      <c r="B1578" s="229"/>
      <c r="C1578" s="230"/>
      <c r="D1578" s="231" t="s">
        <v>153</v>
      </c>
      <c r="E1578" s="232" t="s">
        <v>1</v>
      </c>
      <c r="F1578" s="233" t="s">
        <v>1976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153</v>
      </c>
      <c r="AU1578" s="239" t="s">
        <v>151</v>
      </c>
      <c r="AV1578" s="13" t="s">
        <v>81</v>
      </c>
      <c r="AW1578" s="13" t="s">
        <v>30</v>
      </c>
      <c r="AX1578" s="13" t="s">
        <v>73</v>
      </c>
      <c r="AY1578" s="239" t="s">
        <v>143</v>
      </c>
    </row>
    <row r="1579" s="13" customFormat="1">
      <c r="A1579" s="13"/>
      <c r="B1579" s="229"/>
      <c r="C1579" s="230"/>
      <c r="D1579" s="231" t="s">
        <v>153</v>
      </c>
      <c r="E1579" s="232" t="s">
        <v>1</v>
      </c>
      <c r="F1579" s="233" t="s">
        <v>1977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153</v>
      </c>
      <c r="AU1579" s="239" t="s">
        <v>151</v>
      </c>
      <c r="AV1579" s="13" t="s">
        <v>81</v>
      </c>
      <c r="AW1579" s="13" t="s">
        <v>30</v>
      </c>
      <c r="AX1579" s="13" t="s">
        <v>73</v>
      </c>
      <c r="AY1579" s="239" t="s">
        <v>143</v>
      </c>
    </row>
    <row r="1580" s="14" customFormat="1">
      <c r="A1580" s="14"/>
      <c r="B1580" s="240"/>
      <c r="C1580" s="241"/>
      <c r="D1580" s="231" t="s">
        <v>153</v>
      </c>
      <c r="E1580" s="242" t="s">
        <v>1</v>
      </c>
      <c r="F1580" s="243" t="s">
        <v>1978</v>
      </c>
      <c r="G1580" s="241"/>
      <c r="H1580" s="244">
        <v>3.577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153</v>
      </c>
      <c r="AU1580" s="250" t="s">
        <v>151</v>
      </c>
      <c r="AV1580" s="14" t="s">
        <v>151</v>
      </c>
      <c r="AW1580" s="14" t="s">
        <v>30</v>
      </c>
      <c r="AX1580" s="14" t="s">
        <v>73</v>
      </c>
      <c r="AY1580" s="250" t="s">
        <v>143</v>
      </c>
    </row>
    <row r="1581" s="13" customFormat="1">
      <c r="A1581" s="13"/>
      <c r="B1581" s="229"/>
      <c r="C1581" s="230"/>
      <c r="D1581" s="231" t="s">
        <v>153</v>
      </c>
      <c r="E1581" s="232" t="s">
        <v>1</v>
      </c>
      <c r="F1581" s="233" t="s">
        <v>1598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153</v>
      </c>
      <c r="AU1581" s="239" t="s">
        <v>151</v>
      </c>
      <c r="AV1581" s="13" t="s">
        <v>81</v>
      </c>
      <c r="AW1581" s="13" t="s">
        <v>30</v>
      </c>
      <c r="AX1581" s="13" t="s">
        <v>73</v>
      </c>
      <c r="AY1581" s="239" t="s">
        <v>143</v>
      </c>
    </row>
    <row r="1582" s="14" customFormat="1">
      <c r="A1582" s="14"/>
      <c r="B1582" s="240"/>
      <c r="C1582" s="241"/>
      <c r="D1582" s="231" t="s">
        <v>153</v>
      </c>
      <c r="E1582" s="242" t="s">
        <v>1</v>
      </c>
      <c r="F1582" s="243" t="s">
        <v>1979</v>
      </c>
      <c r="G1582" s="241"/>
      <c r="H1582" s="244">
        <v>2.694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153</v>
      </c>
      <c r="AU1582" s="250" t="s">
        <v>151</v>
      </c>
      <c r="AV1582" s="14" t="s">
        <v>151</v>
      </c>
      <c r="AW1582" s="14" t="s">
        <v>30</v>
      </c>
      <c r="AX1582" s="14" t="s">
        <v>73</v>
      </c>
      <c r="AY1582" s="250" t="s">
        <v>143</v>
      </c>
    </row>
    <row r="1583" s="13" customFormat="1">
      <c r="A1583" s="13"/>
      <c r="B1583" s="229"/>
      <c r="C1583" s="230"/>
      <c r="D1583" s="231" t="s">
        <v>153</v>
      </c>
      <c r="E1583" s="232" t="s">
        <v>1</v>
      </c>
      <c r="F1583" s="233" t="s">
        <v>1980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153</v>
      </c>
      <c r="AU1583" s="239" t="s">
        <v>151</v>
      </c>
      <c r="AV1583" s="13" t="s">
        <v>81</v>
      </c>
      <c r="AW1583" s="13" t="s">
        <v>30</v>
      </c>
      <c r="AX1583" s="13" t="s">
        <v>73</v>
      </c>
      <c r="AY1583" s="239" t="s">
        <v>143</v>
      </c>
    </row>
    <row r="1584" s="14" customFormat="1">
      <c r="A1584" s="14"/>
      <c r="B1584" s="240"/>
      <c r="C1584" s="241"/>
      <c r="D1584" s="231" t="s">
        <v>153</v>
      </c>
      <c r="E1584" s="242" t="s">
        <v>1</v>
      </c>
      <c r="F1584" s="243" t="s">
        <v>1981</v>
      </c>
      <c r="G1584" s="241"/>
      <c r="H1584" s="244">
        <v>3.6179999999999999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153</v>
      </c>
      <c r="AU1584" s="250" t="s">
        <v>151</v>
      </c>
      <c r="AV1584" s="14" t="s">
        <v>151</v>
      </c>
      <c r="AW1584" s="14" t="s">
        <v>30</v>
      </c>
      <c r="AX1584" s="14" t="s">
        <v>73</v>
      </c>
      <c r="AY1584" s="250" t="s">
        <v>143</v>
      </c>
    </row>
    <row r="1585" s="13" customFormat="1">
      <c r="A1585" s="13"/>
      <c r="B1585" s="229"/>
      <c r="C1585" s="230"/>
      <c r="D1585" s="231" t="s">
        <v>153</v>
      </c>
      <c r="E1585" s="232" t="s">
        <v>1</v>
      </c>
      <c r="F1585" s="233" t="s">
        <v>1961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153</v>
      </c>
      <c r="AU1585" s="239" t="s">
        <v>151</v>
      </c>
      <c r="AV1585" s="13" t="s">
        <v>81</v>
      </c>
      <c r="AW1585" s="13" t="s">
        <v>30</v>
      </c>
      <c r="AX1585" s="13" t="s">
        <v>73</v>
      </c>
      <c r="AY1585" s="239" t="s">
        <v>143</v>
      </c>
    </row>
    <row r="1586" s="14" customFormat="1">
      <c r="A1586" s="14"/>
      <c r="B1586" s="240"/>
      <c r="C1586" s="241"/>
      <c r="D1586" s="231" t="s">
        <v>153</v>
      </c>
      <c r="E1586" s="242" t="s">
        <v>1</v>
      </c>
      <c r="F1586" s="243" t="s">
        <v>1982</v>
      </c>
      <c r="G1586" s="241"/>
      <c r="H1586" s="244">
        <v>2.823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153</v>
      </c>
      <c r="AU1586" s="250" t="s">
        <v>151</v>
      </c>
      <c r="AV1586" s="14" t="s">
        <v>151</v>
      </c>
      <c r="AW1586" s="14" t="s">
        <v>30</v>
      </c>
      <c r="AX1586" s="14" t="s">
        <v>73</v>
      </c>
      <c r="AY1586" s="250" t="s">
        <v>143</v>
      </c>
    </row>
    <row r="1587" s="13" customFormat="1">
      <c r="A1587" s="13"/>
      <c r="B1587" s="229"/>
      <c r="C1587" s="230"/>
      <c r="D1587" s="231" t="s">
        <v>153</v>
      </c>
      <c r="E1587" s="232" t="s">
        <v>1</v>
      </c>
      <c r="F1587" s="233" t="s">
        <v>1963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153</v>
      </c>
      <c r="AU1587" s="239" t="s">
        <v>151</v>
      </c>
      <c r="AV1587" s="13" t="s">
        <v>81</v>
      </c>
      <c r="AW1587" s="13" t="s">
        <v>30</v>
      </c>
      <c r="AX1587" s="13" t="s">
        <v>73</v>
      </c>
      <c r="AY1587" s="239" t="s">
        <v>143</v>
      </c>
    </row>
    <row r="1588" s="14" customFormat="1">
      <c r="A1588" s="14"/>
      <c r="B1588" s="240"/>
      <c r="C1588" s="241"/>
      <c r="D1588" s="231" t="s">
        <v>153</v>
      </c>
      <c r="E1588" s="242" t="s">
        <v>1</v>
      </c>
      <c r="F1588" s="243" t="s">
        <v>1983</v>
      </c>
      <c r="G1588" s="241"/>
      <c r="H1588" s="244">
        <v>2.8799999999999999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153</v>
      </c>
      <c r="AU1588" s="250" t="s">
        <v>151</v>
      </c>
      <c r="AV1588" s="14" t="s">
        <v>151</v>
      </c>
      <c r="AW1588" s="14" t="s">
        <v>30</v>
      </c>
      <c r="AX1588" s="14" t="s">
        <v>73</v>
      </c>
      <c r="AY1588" s="250" t="s">
        <v>143</v>
      </c>
    </row>
    <row r="1589" s="13" customFormat="1">
      <c r="A1589" s="13"/>
      <c r="B1589" s="229"/>
      <c r="C1589" s="230"/>
      <c r="D1589" s="231" t="s">
        <v>153</v>
      </c>
      <c r="E1589" s="232" t="s">
        <v>1</v>
      </c>
      <c r="F1589" s="233" t="s">
        <v>1965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153</v>
      </c>
      <c r="AU1589" s="239" t="s">
        <v>151</v>
      </c>
      <c r="AV1589" s="13" t="s">
        <v>81</v>
      </c>
      <c r="AW1589" s="13" t="s">
        <v>30</v>
      </c>
      <c r="AX1589" s="13" t="s">
        <v>73</v>
      </c>
      <c r="AY1589" s="239" t="s">
        <v>143</v>
      </c>
    </row>
    <row r="1590" s="14" customFormat="1">
      <c r="A1590" s="14"/>
      <c r="B1590" s="240"/>
      <c r="C1590" s="241"/>
      <c r="D1590" s="231" t="s">
        <v>153</v>
      </c>
      <c r="E1590" s="242" t="s">
        <v>1</v>
      </c>
      <c r="F1590" s="243" t="s">
        <v>1978</v>
      </c>
      <c r="G1590" s="241"/>
      <c r="H1590" s="244">
        <v>3.577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153</v>
      </c>
      <c r="AU1590" s="250" t="s">
        <v>151</v>
      </c>
      <c r="AV1590" s="14" t="s">
        <v>151</v>
      </c>
      <c r="AW1590" s="14" t="s">
        <v>30</v>
      </c>
      <c r="AX1590" s="14" t="s">
        <v>73</v>
      </c>
      <c r="AY1590" s="250" t="s">
        <v>143</v>
      </c>
    </row>
    <row r="1591" s="15" customFormat="1">
      <c r="A1591" s="15"/>
      <c r="B1591" s="251"/>
      <c r="C1591" s="252"/>
      <c r="D1591" s="231" t="s">
        <v>153</v>
      </c>
      <c r="E1591" s="253" t="s">
        <v>1</v>
      </c>
      <c r="F1591" s="254" t="s">
        <v>163</v>
      </c>
      <c r="G1591" s="252"/>
      <c r="H1591" s="255">
        <v>36.068999999999996</v>
      </c>
      <c r="I1591" s="256"/>
      <c r="J1591" s="252"/>
      <c r="K1591" s="252"/>
      <c r="L1591" s="257"/>
      <c r="M1591" s="258"/>
      <c r="N1591" s="259"/>
      <c r="O1591" s="259"/>
      <c r="P1591" s="259"/>
      <c r="Q1591" s="259"/>
      <c r="R1591" s="259"/>
      <c r="S1591" s="259"/>
      <c r="T1591" s="260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15"/>
      <c r="AT1591" s="261" t="s">
        <v>153</v>
      </c>
      <c r="AU1591" s="261" t="s">
        <v>151</v>
      </c>
      <c r="AV1591" s="15" t="s">
        <v>150</v>
      </c>
      <c r="AW1591" s="15" t="s">
        <v>30</v>
      </c>
      <c r="AX1591" s="15" t="s">
        <v>81</v>
      </c>
      <c r="AY1591" s="261" t="s">
        <v>143</v>
      </c>
    </row>
    <row r="1592" s="2" customFormat="1" ht="24.15" customHeight="1">
      <c r="A1592" s="38"/>
      <c r="B1592" s="39"/>
      <c r="C1592" s="215" t="s">
        <v>1984</v>
      </c>
      <c r="D1592" s="215" t="s">
        <v>146</v>
      </c>
      <c r="E1592" s="216" t="s">
        <v>1985</v>
      </c>
      <c r="F1592" s="217" t="s">
        <v>1986</v>
      </c>
      <c r="G1592" s="218" t="s">
        <v>185</v>
      </c>
      <c r="H1592" s="219">
        <v>36.069000000000003</v>
      </c>
      <c r="I1592" s="220"/>
      <c r="J1592" s="221">
        <f>ROUND(I1592*H1592,2)</f>
        <v>0</v>
      </c>
      <c r="K1592" s="222"/>
      <c r="L1592" s="44"/>
      <c r="M1592" s="223" t="s">
        <v>1</v>
      </c>
      <c r="N1592" s="224" t="s">
        <v>39</v>
      </c>
      <c r="O1592" s="91"/>
      <c r="P1592" s="225">
        <f>O1592*H1592</f>
        <v>0</v>
      </c>
      <c r="Q1592" s="225">
        <v>2.0000000000000002E-05</v>
      </c>
      <c r="R1592" s="225">
        <f>Q1592*H1592</f>
        <v>0.00072138000000000009</v>
      </c>
      <c r="S1592" s="225">
        <v>0</v>
      </c>
      <c r="T1592" s="226">
        <f>S1592*H1592</f>
        <v>0</v>
      </c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R1592" s="227" t="s">
        <v>279</v>
      </c>
      <c r="AT1592" s="227" t="s">
        <v>146</v>
      </c>
      <c r="AU1592" s="227" t="s">
        <v>151</v>
      </c>
      <c r="AY1592" s="17" t="s">
        <v>143</v>
      </c>
      <c r="BE1592" s="228">
        <f>IF(N1592="základní",J1592,0)</f>
        <v>0</v>
      </c>
      <c r="BF1592" s="228">
        <f>IF(N1592="snížená",J1592,0)</f>
        <v>0</v>
      </c>
      <c r="BG1592" s="228">
        <f>IF(N1592="zákl. přenesená",J1592,0)</f>
        <v>0</v>
      </c>
      <c r="BH1592" s="228">
        <f>IF(N1592="sníž. přenesená",J1592,0)</f>
        <v>0</v>
      </c>
      <c r="BI1592" s="228">
        <f>IF(N1592="nulová",J1592,0)</f>
        <v>0</v>
      </c>
      <c r="BJ1592" s="17" t="s">
        <v>151</v>
      </c>
      <c r="BK1592" s="228">
        <f>ROUND(I1592*H1592,2)</f>
        <v>0</v>
      </c>
      <c r="BL1592" s="17" t="s">
        <v>279</v>
      </c>
      <c r="BM1592" s="227" t="s">
        <v>1987</v>
      </c>
    </row>
    <row r="1593" s="13" customFormat="1">
      <c r="A1593" s="13"/>
      <c r="B1593" s="229"/>
      <c r="C1593" s="230"/>
      <c r="D1593" s="231" t="s">
        <v>153</v>
      </c>
      <c r="E1593" s="232" t="s">
        <v>1</v>
      </c>
      <c r="F1593" s="233" t="s">
        <v>1970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153</v>
      </c>
      <c r="AU1593" s="239" t="s">
        <v>151</v>
      </c>
      <c r="AV1593" s="13" t="s">
        <v>81</v>
      </c>
      <c r="AW1593" s="13" t="s">
        <v>30</v>
      </c>
      <c r="AX1593" s="13" t="s">
        <v>73</v>
      </c>
      <c r="AY1593" s="239" t="s">
        <v>143</v>
      </c>
    </row>
    <row r="1594" s="13" customFormat="1">
      <c r="A1594" s="13"/>
      <c r="B1594" s="229"/>
      <c r="C1594" s="230"/>
      <c r="D1594" s="231" t="s">
        <v>153</v>
      </c>
      <c r="E1594" s="232" t="s">
        <v>1</v>
      </c>
      <c r="F1594" s="233" t="s">
        <v>1971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153</v>
      </c>
      <c r="AU1594" s="239" t="s">
        <v>151</v>
      </c>
      <c r="AV1594" s="13" t="s">
        <v>81</v>
      </c>
      <c r="AW1594" s="13" t="s">
        <v>30</v>
      </c>
      <c r="AX1594" s="13" t="s">
        <v>73</v>
      </c>
      <c r="AY1594" s="239" t="s">
        <v>143</v>
      </c>
    </row>
    <row r="1595" s="14" customFormat="1">
      <c r="A1595" s="14"/>
      <c r="B1595" s="240"/>
      <c r="C1595" s="241"/>
      <c r="D1595" s="231" t="s">
        <v>153</v>
      </c>
      <c r="E1595" s="242" t="s">
        <v>1</v>
      </c>
      <c r="F1595" s="243" t="s">
        <v>1972</v>
      </c>
      <c r="G1595" s="241"/>
      <c r="H1595" s="244">
        <v>2.8220000000000001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153</v>
      </c>
      <c r="AU1595" s="250" t="s">
        <v>151</v>
      </c>
      <c r="AV1595" s="14" t="s">
        <v>151</v>
      </c>
      <c r="AW1595" s="14" t="s">
        <v>30</v>
      </c>
      <c r="AX1595" s="14" t="s">
        <v>73</v>
      </c>
      <c r="AY1595" s="250" t="s">
        <v>143</v>
      </c>
    </row>
    <row r="1596" s="13" customFormat="1">
      <c r="A1596" s="13"/>
      <c r="B1596" s="229"/>
      <c r="C1596" s="230"/>
      <c r="D1596" s="231" t="s">
        <v>153</v>
      </c>
      <c r="E1596" s="232" t="s">
        <v>1</v>
      </c>
      <c r="F1596" s="233" t="s">
        <v>1598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153</v>
      </c>
      <c r="AU1596" s="239" t="s">
        <v>151</v>
      </c>
      <c r="AV1596" s="13" t="s">
        <v>81</v>
      </c>
      <c r="AW1596" s="13" t="s">
        <v>30</v>
      </c>
      <c r="AX1596" s="13" t="s">
        <v>73</v>
      </c>
      <c r="AY1596" s="239" t="s">
        <v>143</v>
      </c>
    </row>
    <row r="1597" s="14" customFormat="1">
      <c r="A1597" s="14"/>
      <c r="B1597" s="240"/>
      <c r="C1597" s="241"/>
      <c r="D1597" s="231" t="s">
        <v>153</v>
      </c>
      <c r="E1597" s="242" t="s">
        <v>1</v>
      </c>
      <c r="F1597" s="243" t="s">
        <v>1958</v>
      </c>
      <c r="G1597" s="241"/>
      <c r="H1597" s="244">
        <v>2.3940000000000001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153</v>
      </c>
      <c r="AU1597" s="250" t="s">
        <v>151</v>
      </c>
      <c r="AV1597" s="14" t="s">
        <v>151</v>
      </c>
      <c r="AW1597" s="14" t="s">
        <v>30</v>
      </c>
      <c r="AX1597" s="14" t="s">
        <v>73</v>
      </c>
      <c r="AY1597" s="250" t="s">
        <v>143</v>
      </c>
    </row>
    <row r="1598" s="13" customFormat="1">
      <c r="A1598" s="13"/>
      <c r="B1598" s="229"/>
      <c r="C1598" s="230"/>
      <c r="D1598" s="231" t="s">
        <v>153</v>
      </c>
      <c r="E1598" s="232" t="s">
        <v>1</v>
      </c>
      <c r="F1598" s="233" t="s">
        <v>1973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153</v>
      </c>
      <c r="AU1598" s="239" t="s">
        <v>151</v>
      </c>
      <c r="AV1598" s="13" t="s">
        <v>81</v>
      </c>
      <c r="AW1598" s="13" t="s">
        <v>30</v>
      </c>
      <c r="AX1598" s="13" t="s">
        <v>73</v>
      </c>
      <c r="AY1598" s="239" t="s">
        <v>143</v>
      </c>
    </row>
    <row r="1599" s="14" customFormat="1">
      <c r="A1599" s="14"/>
      <c r="B1599" s="240"/>
      <c r="C1599" s="241"/>
      <c r="D1599" s="231" t="s">
        <v>153</v>
      </c>
      <c r="E1599" s="242" t="s">
        <v>1</v>
      </c>
      <c r="F1599" s="243" t="s">
        <v>1974</v>
      </c>
      <c r="G1599" s="241"/>
      <c r="H1599" s="244">
        <v>3.0310000000000001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153</v>
      </c>
      <c r="AU1599" s="250" t="s">
        <v>151</v>
      </c>
      <c r="AV1599" s="14" t="s">
        <v>151</v>
      </c>
      <c r="AW1599" s="14" t="s">
        <v>30</v>
      </c>
      <c r="AX1599" s="14" t="s">
        <v>73</v>
      </c>
      <c r="AY1599" s="250" t="s">
        <v>143</v>
      </c>
    </row>
    <row r="1600" s="13" customFormat="1">
      <c r="A1600" s="13"/>
      <c r="B1600" s="229"/>
      <c r="C1600" s="230"/>
      <c r="D1600" s="231" t="s">
        <v>153</v>
      </c>
      <c r="E1600" s="232" t="s">
        <v>1</v>
      </c>
      <c r="F1600" s="233" t="s">
        <v>1961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153</v>
      </c>
      <c r="AU1600" s="239" t="s">
        <v>151</v>
      </c>
      <c r="AV1600" s="13" t="s">
        <v>81</v>
      </c>
      <c r="AW1600" s="13" t="s">
        <v>30</v>
      </c>
      <c r="AX1600" s="13" t="s">
        <v>73</v>
      </c>
      <c r="AY1600" s="239" t="s">
        <v>143</v>
      </c>
    </row>
    <row r="1601" s="14" customFormat="1">
      <c r="A1601" s="14"/>
      <c r="B1601" s="240"/>
      <c r="C1601" s="241"/>
      <c r="D1601" s="231" t="s">
        <v>153</v>
      </c>
      <c r="E1601" s="242" t="s">
        <v>1</v>
      </c>
      <c r="F1601" s="243" t="s">
        <v>1962</v>
      </c>
      <c r="G1601" s="241"/>
      <c r="H1601" s="244">
        <v>2.718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153</v>
      </c>
      <c r="AU1601" s="250" t="s">
        <v>151</v>
      </c>
      <c r="AV1601" s="14" t="s">
        <v>151</v>
      </c>
      <c r="AW1601" s="14" t="s">
        <v>30</v>
      </c>
      <c r="AX1601" s="14" t="s">
        <v>73</v>
      </c>
      <c r="AY1601" s="250" t="s">
        <v>143</v>
      </c>
    </row>
    <row r="1602" s="13" customFormat="1">
      <c r="A1602" s="13"/>
      <c r="B1602" s="229"/>
      <c r="C1602" s="230"/>
      <c r="D1602" s="231" t="s">
        <v>153</v>
      </c>
      <c r="E1602" s="232" t="s">
        <v>1</v>
      </c>
      <c r="F1602" s="233" t="s">
        <v>1963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153</v>
      </c>
      <c r="AU1602" s="239" t="s">
        <v>151</v>
      </c>
      <c r="AV1602" s="13" t="s">
        <v>81</v>
      </c>
      <c r="AW1602" s="13" t="s">
        <v>30</v>
      </c>
      <c r="AX1602" s="13" t="s">
        <v>73</v>
      </c>
      <c r="AY1602" s="239" t="s">
        <v>143</v>
      </c>
    </row>
    <row r="1603" s="14" customFormat="1">
      <c r="A1603" s="14"/>
      <c r="B1603" s="240"/>
      <c r="C1603" s="241"/>
      <c r="D1603" s="231" t="s">
        <v>153</v>
      </c>
      <c r="E1603" s="242" t="s">
        <v>1</v>
      </c>
      <c r="F1603" s="243" t="s">
        <v>1964</v>
      </c>
      <c r="G1603" s="241"/>
      <c r="H1603" s="244">
        <v>3.113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153</v>
      </c>
      <c r="AU1603" s="250" t="s">
        <v>151</v>
      </c>
      <c r="AV1603" s="14" t="s">
        <v>151</v>
      </c>
      <c r="AW1603" s="14" t="s">
        <v>30</v>
      </c>
      <c r="AX1603" s="14" t="s">
        <v>73</v>
      </c>
      <c r="AY1603" s="250" t="s">
        <v>143</v>
      </c>
    </row>
    <row r="1604" s="13" customFormat="1">
      <c r="A1604" s="13"/>
      <c r="B1604" s="229"/>
      <c r="C1604" s="230"/>
      <c r="D1604" s="231" t="s">
        <v>153</v>
      </c>
      <c r="E1604" s="232" t="s">
        <v>1</v>
      </c>
      <c r="F1604" s="233" t="s">
        <v>1975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153</v>
      </c>
      <c r="AU1604" s="239" t="s">
        <v>151</v>
      </c>
      <c r="AV1604" s="13" t="s">
        <v>81</v>
      </c>
      <c r="AW1604" s="13" t="s">
        <v>30</v>
      </c>
      <c r="AX1604" s="13" t="s">
        <v>73</v>
      </c>
      <c r="AY1604" s="239" t="s">
        <v>143</v>
      </c>
    </row>
    <row r="1605" s="14" customFormat="1">
      <c r="A1605" s="14"/>
      <c r="B1605" s="240"/>
      <c r="C1605" s="241"/>
      <c r="D1605" s="231" t="s">
        <v>153</v>
      </c>
      <c r="E1605" s="242" t="s">
        <v>1</v>
      </c>
      <c r="F1605" s="243" t="s">
        <v>1972</v>
      </c>
      <c r="G1605" s="241"/>
      <c r="H1605" s="244">
        <v>2.8220000000000001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153</v>
      </c>
      <c r="AU1605" s="250" t="s">
        <v>151</v>
      </c>
      <c r="AV1605" s="14" t="s">
        <v>151</v>
      </c>
      <c r="AW1605" s="14" t="s">
        <v>30</v>
      </c>
      <c r="AX1605" s="14" t="s">
        <v>73</v>
      </c>
      <c r="AY1605" s="250" t="s">
        <v>143</v>
      </c>
    </row>
    <row r="1606" s="13" customFormat="1">
      <c r="A1606" s="13"/>
      <c r="B1606" s="229"/>
      <c r="C1606" s="230"/>
      <c r="D1606" s="231" t="s">
        <v>153</v>
      </c>
      <c r="E1606" s="232" t="s">
        <v>1</v>
      </c>
      <c r="F1606" s="233" t="s">
        <v>1976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153</v>
      </c>
      <c r="AU1606" s="239" t="s">
        <v>151</v>
      </c>
      <c r="AV1606" s="13" t="s">
        <v>81</v>
      </c>
      <c r="AW1606" s="13" t="s">
        <v>30</v>
      </c>
      <c r="AX1606" s="13" t="s">
        <v>73</v>
      </c>
      <c r="AY1606" s="239" t="s">
        <v>143</v>
      </c>
    </row>
    <row r="1607" s="13" customFormat="1">
      <c r="A1607" s="13"/>
      <c r="B1607" s="229"/>
      <c r="C1607" s="230"/>
      <c r="D1607" s="231" t="s">
        <v>153</v>
      </c>
      <c r="E1607" s="232" t="s">
        <v>1</v>
      </c>
      <c r="F1607" s="233" t="s">
        <v>1977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153</v>
      </c>
      <c r="AU1607" s="239" t="s">
        <v>151</v>
      </c>
      <c r="AV1607" s="13" t="s">
        <v>81</v>
      </c>
      <c r="AW1607" s="13" t="s">
        <v>30</v>
      </c>
      <c r="AX1607" s="13" t="s">
        <v>73</v>
      </c>
      <c r="AY1607" s="239" t="s">
        <v>143</v>
      </c>
    </row>
    <row r="1608" s="14" customFormat="1">
      <c r="A1608" s="14"/>
      <c r="B1608" s="240"/>
      <c r="C1608" s="241"/>
      <c r="D1608" s="231" t="s">
        <v>153</v>
      </c>
      <c r="E1608" s="242" t="s">
        <v>1</v>
      </c>
      <c r="F1608" s="243" t="s">
        <v>1978</v>
      </c>
      <c r="G1608" s="241"/>
      <c r="H1608" s="244">
        <v>3.577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153</v>
      </c>
      <c r="AU1608" s="250" t="s">
        <v>151</v>
      </c>
      <c r="AV1608" s="14" t="s">
        <v>151</v>
      </c>
      <c r="AW1608" s="14" t="s">
        <v>30</v>
      </c>
      <c r="AX1608" s="14" t="s">
        <v>73</v>
      </c>
      <c r="AY1608" s="250" t="s">
        <v>143</v>
      </c>
    </row>
    <row r="1609" s="13" customFormat="1">
      <c r="A1609" s="13"/>
      <c r="B1609" s="229"/>
      <c r="C1609" s="230"/>
      <c r="D1609" s="231" t="s">
        <v>153</v>
      </c>
      <c r="E1609" s="232" t="s">
        <v>1</v>
      </c>
      <c r="F1609" s="233" t="s">
        <v>1598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153</v>
      </c>
      <c r="AU1609" s="239" t="s">
        <v>151</v>
      </c>
      <c r="AV1609" s="13" t="s">
        <v>81</v>
      </c>
      <c r="AW1609" s="13" t="s">
        <v>30</v>
      </c>
      <c r="AX1609" s="13" t="s">
        <v>73</v>
      </c>
      <c r="AY1609" s="239" t="s">
        <v>143</v>
      </c>
    </row>
    <row r="1610" s="14" customFormat="1">
      <c r="A1610" s="14"/>
      <c r="B1610" s="240"/>
      <c r="C1610" s="241"/>
      <c r="D1610" s="231" t="s">
        <v>153</v>
      </c>
      <c r="E1610" s="242" t="s">
        <v>1</v>
      </c>
      <c r="F1610" s="243" t="s">
        <v>1979</v>
      </c>
      <c r="G1610" s="241"/>
      <c r="H1610" s="244">
        <v>2.694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153</v>
      </c>
      <c r="AU1610" s="250" t="s">
        <v>151</v>
      </c>
      <c r="AV1610" s="14" t="s">
        <v>151</v>
      </c>
      <c r="AW1610" s="14" t="s">
        <v>30</v>
      </c>
      <c r="AX1610" s="14" t="s">
        <v>73</v>
      </c>
      <c r="AY1610" s="250" t="s">
        <v>143</v>
      </c>
    </row>
    <row r="1611" s="13" customFormat="1">
      <c r="A1611" s="13"/>
      <c r="B1611" s="229"/>
      <c r="C1611" s="230"/>
      <c r="D1611" s="231" t="s">
        <v>153</v>
      </c>
      <c r="E1611" s="232" t="s">
        <v>1</v>
      </c>
      <c r="F1611" s="233" t="s">
        <v>1980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153</v>
      </c>
      <c r="AU1611" s="239" t="s">
        <v>151</v>
      </c>
      <c r="AV1611" s="13" t="s">
        <v>81</v>
      </c>
      <c r="AW1611" s="13" t="s">
        <v>30</v>
      </c>
      <c r="AX1611" s="13" t="s">
        <v>73</v>
      </c>
      <c r="AY1611" s="239" t="s">
        <v>143</v>
      </c>
    </row>
    <row r="1612" s="14" customFormat="1">
      <c r="A1612" s="14"/>
      <c r="B1612" s="240"/>
      <c r="C1612" s="241"/>
      <c r="D1612" s="231" t="s">
        <v>153</v>
      </c>
      <c r="E1612" s="242" t="s">
        <v>1</v>
      </c>
      <c r="F1612" s="243" t="s">
        <v>1981</v>
      </c>
      <c r="G1612" s="241"/>
      <c r="H1612" s="244">
        <v>3.6179999999999999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153</v>
      </c>
      <c r="AU1612" s="250" t="s">
        <v>151</v>
      </c>
      <c r="AV1612" s="14" t="s">
        <v>151</v>
      </c>
      <c r="AW1612" s="14" t="s">
        <v>30</v>
      </c>
      <c r="AX1612" s="14" t="s">
        <v>73</v>
      </c>
      <c r="AY1612" s="250" t="s">
        <v>143</v>
      </c>
    </row>
    <row r="1613" s="13" customFormat="1">
      <c r="A1613" s="13"/>
      <c r="B1613" s="229"/>
      <c r="C1613" s="230"/>
      <c r="D1613" s="231" t="s">
        <v>153</v>
      </c>
      <c r="E1613" s="232" t="s">
        <v>1</v>
      </c>
      <c r="F1613" s="233" t="s">
        <v>1961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153</v>
      </c>
      <c r="AU1613" s="239" t="s">
        <v>151</v>
      </c>
      <c r="AV1613" s="13" t="s">
        <v>81</v>
      </c>
      <c r="AW1613" s="13" t="s">
        <v>30</v>
      </c>
      <c r="AX1613" s="13" t="s">
        <v>73</v>
      </c>
      <c r="AY1613" s="239" t="s">
        <v>143</v>
      </c>
    </row>
    <row r="1614" s="14" customFormat="1">
      <c r="A1614" s="14"/>
      <c r="B1614" s="240"/>
      <c r="C1614" s="241"/>
      <c r="D1614" s="231" t="s">
        <v>153</v>
      </c>
      <c r="E1614" s="242" t="s">
        <v>1</v>
      </c>
      <c r="F1614" s="243" t="s">
        <v>1982</v>
      </c>
      <c r="G1614" s="241"/>
      <c r="H1614" s="244">
        <v>2.823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153</v>
      </c>
      <c r="AU1614" s="250" t="s">
        <v>151</v>
      </c>
      <c r="AV1614" s="14" t="s">
        <v>151</v>
      </c>
      <c r="AW1614" s="14" t="s">
        <v>30</v>
      </c>
      <c r="AX1614" s="14" t="s">
        <v>73</v>
      </c>
      <c r="AY1614" s="250" t="s">
        <v>143</v>
      </c>
    </row>
    <row r="1615" s="13" customFormat="1">
      <c r="A1615" s="13"/>
      <c r="B1615" s="229"/>
      <c r="C1615" s="230"/>
      <c r="D1615" s="231" t="s">
        <v>153</v>
      </c>
      <c r="E1615" s="232" t="s">
        <v>1</v>
      </c>
      <c r="F1615" s="233" t="s">
        <v>1963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153</v>
      </c>
      <c r="AU1615" s="239" t="s">
        <v>151</v>
      </c>
      <c r="AV1615" s="13" t="s">
        <v>81</v>
      </c>
      <c r="AW1615" s="13" t="s">
        <v>30</v>
      </c>
      <c r="AX1615" s="13" t="s">
        <v>73</v>
      </c>
      <c r="AY1615" s="239" t="s">
        <v>143</v>
      </c>
    </row>
    <row r="1616" s="14" customFormat="1">
      <c r="A1616" s="14"/>
      <c r="B1616" s="240"/>
      <c r="C1616" s="241"/>
      <c r="D1616" s="231" t="s">
        <v>153</v>
      </c>
      <c r="E1616" s="242" t="s">
        <v>1</v>
      </c>
      <c r="F1616" s="243" t="s">
        <v>1983</v>
      </c>
      <c r="G1616" s="241"/>
      <c r="H1616" s="244">
        <v>2.8799999999999999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153</v>
      </c>
      <c r="AU1616" s="250" t="s">
        <v>151</v>
      </c>
      <c r="AV1616" s="14" t="s">
        <v>151</v>
      </c>
      <c r="AW1616" s="14" t="s">
        <v>30</v>
      </c>
      <c r="AX1616" s="14" t="s">
        <v>73</v>
      </c>
      <c r="AY1616" s="250" t="s">
        <v>143</v>
      </c>
    </row>
    <row r="1617" s="13" customFormat="1">
      <c r="A1617" s="13"/>
      <c r="B1617" s="229"/>
      <c r="C1617" s="230"/>
      <c r="D1617" s="231" t="s">
        <v>153</v>
      </c>
      <c r="E1617" s="232" t="s">
        <v>1</v>
      </c>
      <c r="F1617" s="233" t="s">
        <v>1965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153</v>
      </c>
      <c r="AU1617" s="239" t="s">
        <v>151</v>
      </c>
      <c r="AV1617" s="13" t="s">
        <v>81</v>
      </c>
      <c r="AW1617" s="13" t="s">
        <v>30</v>
      </c>
      <c r="AX1617" s="13" t="s">
        <v>73</v>
      </c>
      <c r="AY1617" s="239" t="s">
        <v>143</v>
      </c>
    </row>
    <row r="1618" s="14" customFormat="1">
      <c r="A1618" s="14"/>
      <c r="B1618" s="240"/>
      <c r="C1618" s="241"/>
      <c r="D1618" s="231" t="s">
        <v>153</v>
      </c>
      <c r="E1618" s="242" t="s">
        <v>1</v>
      </c>
      <c r="F1618" s="243" t="s">
        <v>1978</v>
      </c>
      <c r="G1618" s="241"/>
      <c r="H1618" s="244">
        <v>3.577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153</v>
      </c>
      <c r="AU1618" s="250" t="s">
        <v>151</v>
      </c>
      <c r="AV1618" s="14" t="s">
        <v>151</v>
      </c>
      <c r="AW1618" s="14" t="s">
        <v>30</v>
      </c>
      <c r="AX1618" s="14" t="s">
        <v>73</v>
      </c>
      <c r="AY1618" s="250" t="s">
        <v>143</v>
      </c>
    </row>
    <row r="1619" s="15" customFormat="1">
      <c r="A1619" s="15"/>
      <c r="B1619" s="251"/>
      <c r="C1619" s="252"/>
      <c r="D1619" s="231" t="s">
        <v>153</v>
      </c>
      <c r="E1619" s="253" t="s">
        <v>1</v>
      </c>
      <c r="F1619" s="254" t="s">
        <v>163</v>
      </c>
      <c r="G1619" s="252"/>
      <c r="H1619" s="255">
        <v>36.068999999999996</v>
      </c>
      <c r="I1619" s="256"/>
      <c r="J1619" s="252"/>
      <c r="K1619" s="252"/>
      <c r="L1619" s="257"/>
      <c r="M1619" s="258"/>
      <c r="N1619" s="259"/>
      <c r="O1619" s="259"/>
      <c r="P1619" s="259"/>
      <c r="Q1619" s="259"/>
      <c r="R1619" s="259"/>
      <c r="S1619" s="259"/>
      <c r="T1619" s="260"/>
      <c r="U1619" s="15"/>
      <c r="V1619" s="15"/>
      <c r="W1619" s="15"/>
      <c r="X1619" s="15"/>
      <c r="Y1619" s="15"/>
      <c r="Z1619" s="15"/>
      <c r="AA1619" s="15"/>
      <c r="AB1619" s="15"/>
      <c r="AC1619" s="15"/>
      <c r="AD1619" s="15"/>
      <c r="AE1619" s="15"/>
      <c r="AT1619" s="261" t="s">
        <v>153</v>
      </c>
      <c r="AU1619" s="261" t="s">
        <v>151</v>
      </c>
      <c r="AV1619" s="15" t="s">
        <v>150</v>
      </c>
      <c r="AW1619" s="15" t="s">
        <v>30</v>
      </c>
      <c r="AX1619" s="15" t="s">
        <v>81</v>
      </c>
      <c r="AY1619" s="261" t="s">
        <v>143</v>
      </c>
    </row>
    <row r="1620" s="2" customFormat="1" ht="24.15" customHeight="1">
      <c r="A1620" s="38"/>
      <c r="B1620" s="39"/>
      <c r="C1620" s="215" t="s">
        <v>1988</v>
      </c>
      <c r="D1620" s="215" t="s">
        <v>146</v>
      </c>
      <c r="E1620" s="216" t="s">
        <v>1989</v>
      </c>
      <c r="F1620" s="217" t="s">
        <v>1990</v>
      </c>
      <c r="G1620" s="218" t="s">
        <v>185</v>
      </c>
      <c r="H1620" s="219">
        <v>108.20699999999999</v>
      </c>
      <c r="I1620" s="220"/>
      <c r="J1620" s="221">
        <f>ROUND(I1620*H1620,2)</f>
        <v>0</v>
      </c>
      <c r="K1620" s="222"/>
      <c r="L1620" s="44"/>
      <c r="M1620" s="223" t="s">
        <v>1</v>
      </c>
      <c r="N1620" s="224" t="s">
        <v>39</v>
      </c>
      <c r="O1620" s="91"/>
      <c r="P1620" s="225">
        <f>O1620*H1620</f>
        <v>0</v>
      </c>
      <c r="Q1620" s="225">
        <v>0</v>
      </c>
      <c r="R1620" s="225">
        <f>Q1620*H1620</f>
        <v>0</v>
      </c>
      <c r="S1620" s="225">
        <v>0</v>
      </c>
      <c r="T1620" s="226">
        <f>S1620*H1620</f>
        <v>0</v>
      </c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R1620" s="227" t="s">
        <v>279</v>
      </c>
      <c r="AT1620" s="227" t="s">
        <v>146</v>
      </c>
      <c r="AU1620" s="227" t="s">
        <v>151</v>
      </c>
      <c r="AY1620" s="17" t="s">
        <v>143</v>
      </c>
      <c r="BE1620" s="228">
        <f>IF(N1620="základní",J1620,0)</f>
        <v>0</v>
      </c>
      <c r="BF1620" s="228">
        <f>IF(N1620="snížená",J1620,0)</f>
        <v>0</v>
      </c>
      <c r="BG1620" s="228">
        <f>IF(N1620="zákl. přenesená",J1620,0)</f>
        <v>0</v>
      </c>
      <c r="BH1620" s="228">
        <f>IF(N1620="sníž. přenesená",J1620,0)</f>
        <v>0</v>
      </c>
      <c r="BI1620" s="228">
        <f>IF(N1620="nulová",J1620,0)</f>
        <v>0</v>
      </c>
      <c r="BJ1620" s="17" t="s">
        <v>151</v>
      </c>
      <c r="BK1620" s="228">
        <f>ROUND(I1620*H1620,2)</f>
        <v>0</v>
      </c>
      <c r="BL1620" s="17" t="s">
        <v>279</v>
      </c>
      <c r="BM1620" s="227" t="s">
        <v>1991</v>
      </c>
    </row>
    <row r="1621" s="13" customFormat="1">
      <c r="A1621" s="13"/>
      <c r="B1621" s="229"/>
      <c r="C1621" s="230"/>
      <c r="D1621" s="231" t="s">
        <v>153</v>
      </c>
      <c r="E1621" s="232" t="s">
        <v>1</v>
      </c>
      <c r="F1621" s="233" t="s">
        <v>1970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153</v>
      </c>
      <c r="AU1621" s="239" t="s">
        <v>151</v>
      </c>
      <c r="AV1621" s="13" t="s">
        <v>81</v>
      </c>
      <c r="AW1621" s="13" t="s">
        <v>30</v>
      </c>
      <c r="AX1621" s="13" t="s">
        <v>73</v>
      </c>
      <c r="AY1621" s="239" t="s">
        <v>143</v>
      </c>
    </row>
    <row r="1622" s="13" customFormat="1">
      <c r="A1622" s="13"/>
      <c r="B1622" s="229"/>
      <c r="C1622" s="230"/>
      <c r="D1622" s="231" t="s">
        <v>153</v>
      </c>
      <c r="E1622" s="232" t="s">
        <v>1</v>
      </c>
      <c r="F1622" s="233" t="s">
        <v>1971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153</v>
      </c>
      <c r="AU1622" s="239" t="s">
        <v>151</v>
      </c>
      <c r="AV1622" s="13" t="s">
        <v>81</v>
      </c>
      <c r="AW1622" s="13" t="s">
        <v>30</v>
      </c>
      <c r="AX1622" s="13" t="s">
        <v>73</v>
      </c>
      <c r="AY1622" s="239" t="s">
        <v>143</v>
      </c>
    </row>
    <row r="1623" s="14" customFormat="1">
      <c r="A1623" s="14"/>
      <c r="B1623" s="240"/>
      <c r="C1623" s="241"/>
      <c r="D1623" s="231" t="s">
        <v>153</v>
      </c>
      <c r="E1623" s="242" t="s">
        <v>1</v>
      </c>
      <c r="F1623" s="243" t="s">
        <v>1972</v>
      </c>
      <c r="G1623" s="241"/>
      <c r="H1623" s="244">
        <v>2.8220000000000001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153</v>
      </c>
      <c r="AU1623" s="250" t="s">
        <v>151</v>
      </c>
      <c r="AV1623" s="14" t="s">
        <v>151</v>
      </c>
      <c r="AW1623" s="14" t="s">
        <v>30</v>
      </c>
      <c r="AX1623" s="14" t="s">
        <v>73</v>
      </c>
      <c r="AY1623" s="250" t="s">
        <v>143</v>
      </c>
    </row>
    <row r="1624" s="13" customFormat="1">
      <c r="A1624" s="13"/>
      <c r="B1624" s="229"/>
      <c r="C1624" s="230"/>
      <c r="D1624" s="231" t="s">
        <v>153</v>
      </c>
      <c r="E1624" s="232" t="s">
        <v>1</v>
      </c>
      <c r="F1624" s="233" t="s">
        <v>1598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153</v>
      </c>
      <c r="AU1624" s="239" t="s">
        <v>151</v>
      </c>
      <c r="AV1624" s="13" t="s">
        <v>81</v>
      </c>
      <c r="AW1624" s="13" t="s">
        <v>30</v>
      </c>
      <c r="AX1624" s="13" t="s">
        <v>73</v>
      </c>
      <c r="AY1624" s="239" t="s">
        <v>143</v>
      </c>
    </row>
    <row r="1625" s="14" customFormat="1">
      <c r="A1625" s="14"/>
      <c r="B1625" s="240"/>
      <c r="C1625" s="241"/>
      <c r="D1625" s="231" t="s">
        <v>153</v>
      </c>
      <c r="E1625" s="242" t="s">
        <v>1</v>
      </c>
      <c r="F1625" s="243" t="s">
        <v>1958</v>
      </c>
      <c r="G1625" s="241"/>
      <c r="H1625" s="244">
        <v>2.3940000000000001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153</v>
      </c>
      <c r="AU1625" s="250" t="s">
        <v>151</v>
      </c>
      <c r="AV1625" s="14" t="s">
        <v>151</v>
      </c>
      <c r="AW1625" s="14" t="s">
        <v>30</v>
      </c>
      <c r="AX1625" s="14" t="s">
        <v>73</v>
      </c>
      <c r="AY1625" s="250" t="s">
        <v>143</v>
      </c>
    </row>
    <row r="1626" s="13" customFormat="1">
      <c r="A1626" s="13"/>
      <c r="B1626" s="229"/>
      <c r="C1626" s="230"/>
      <c r="D1626" s="231" t="s">
        <v>153</v>
      </c>
      <c r="E1626" s="232" t="s">
        <v>1</v>
      </c>
      <c r="F1626" s="233" t="s">
        <v>1973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153</v>
      </c>
      <c r="AU1626" s="239" t="s">
        <v>151</v>
      </c>
      <c r="AV1626" s="13" t="s">
        <v>81</v>
      </c>
      <c r="AW1626" s="13" t="s">
        <v>30</v>
      </c>
      <c r="AX1626" s="13" t="s">
        <v>73</v>
      </c>
      <c r="AY1626" s="239" t="s">
        <v>143</v>
      </c>
    </row>
    <row r="1627" s="14" customFormat="1">
      <c r="A1627" s="14"/>
      <c r="B1627" s="240"/>
      <c r="C1627" s="241"/>
      <c r="D1627" s="231" t="s">
        <v>153</v>
      </c>
      <c r="E1627" s="242" t="s">
        <v>1</v>
      </c>
      <c r="F1627" s="243" t="s">
        <v>1974</v>
      </c>
      <c r="G1627" s="241"/>
      <c r="H1627" s="244">
        <v>3.0310000000000001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153</v>
      </c>
      <c r="AU1627" s="250" t="s">
        <v>151</v>
      </c>
      <c r="AV1627" s="14" t="s">
        <v>151</v>
      </c>
      <c r="AW1627" s="14" t="s">
        <v>30</v>
      </c>
      <c r="AX1627" s="14" t="s">
        <v>73</v>
      </c>
      <c r="AY1627" s="250" t="s">
        <v>143</v>
      </c>
    </row>
    <row r="1628" s="13" customFormat="1">
      <c r="A1628" s="13"/>
      <c r="B1628" s="229"/>
      <c r="C1628" s="230"/>
      <c r="D1628" s="231" t="s">
        <v>153</v>
      </c>
      <c r="E1628" s="232" t="s">
        <v>1</v>
      </c>
      <c r="F1628" s="233" t="s">
        <v>1961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153</v>
      </c>
      <c r="AU1628" s="239" t="s">
        <v>151</v>
      </c>
      <c r="AV1628" s="13" t="s">
        <v>81</v>
      </c>
      <c r="AW1628" s="13" t="s">
        <v>30</v>
      </c>
      <c r="AX1628" s="13" t="s">
        <v>73</v>
      </c>
      <c r="AY1628" s="239" t="s">
        <v>143</v>
      </c>
    </row>
    <row r="1629" s="14" customFormat="1">
      <c r="A1629" s="14"/>
      <c r="B1629" s="240"/>
      <c r="C1629" s="241"/>
      <c r="D1629" s="231" t="s">
        <v>153</v>
      </c>
      <c r="E1629" s="242" t="s">
        <v>1</v>
      </c>
      <c r="F1629" s="243" t="s">
        <v>1962</v>
      </c>
      <c r="G1629" s="241"/>
      <c r="H1629" s="244">
        <v>2.718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153</v>
      </c>
      <c r="AU1629" s="250" t="s">
        <v>151</v>
      </c>
      <c r="AV1629" s="14" t="s">
        <v>151</v>
      </c>
      <c r="AW1629" s="14" t="s">
        <v>30</v>
      </c>
      <c r="AX1629" s="14" t="s">
        <v>73</v>
      </c>
      <c r="AY1629" s="250" t="s">
        <v>143</v>
      </c>
    </row>
    <row r="1630" s="13" customFormat="1">
      <c r="A1630" s="13"/>
      <c r="B1630" s="229"/>
      <c r="C1630" s="230"/>
      <c r="D1630" s="231" t="s">
        <v>153</v>
      </c>
      <c r="E1630" s="232" t="s">
        <v>1</v>
      </c>
      <c r="F1630" s="233" t="s">
        <v>1963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153</v>
      </c>
      <c r="AU1630" s="239" t="s">
        <v>151</v>
      </c>
      <c r="AV1630" s="13" t="s">
        <v>81</v>
      </c>
      <c r="AW1630" s="13" t="s">
        <v>30</v>
      </c>
      <c r="AX1630" s="13" t="s">
        <v>73</v>
      </c>
      <c r="AY1630" s="239" t="s">
        <v>143</v>
      </c>
    </row>
    <row r="1631" s="14" customFormat="1">
      <c r="A1631" s="14"/>
      <c r="B1631" s="240"/>
      <c r="C1631" s="241"/>
      <c r="D1631" s="231" t="s">
        <v>153</v>
      </c>
      <c r="E1631" s="242" t="s">
        <v>1</v>
      </c>
      <c r="F1631" s="243" t="s">
        <v>1964</v>
      </c>
      <c r="G1631" s="241"/>
      <c r="H1631" s="244">
        <v>3.113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153</v>
      </c>
      <c r="AU1631" s="250" t="s">
        <v>151</v>
      </c>
      <c r="AV1631" s="14" t="s">
        <v>151</v>
      </c>
      <c r="AW1631" s="14" t="s">
        <v>30</v>
      </c>
      <c r="AX1631" s="14" t="s">
        <v>73</v>
      </c>
      <c r="AY1631" s="250" t="s">
        <v>143</v>
      </c>
    </row>
    <row r="1632" s="13" customFormat="1">
      <c r="A1632" s="13"/>
      <c r="B1632" s="229"/>
      <c r="C1632" s="230"/>
      <c r="D1632" s="231" t="s">
        <v>153</v>
      </c>
      <c r="E1632" s="232" t="s">
        <v>1</v>
      </c>
      <c r="F1632" s="233" t="s">
        <v>1975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153</v>
      </c>
      <c r="AU1632" s="239" t="s">
        <v>151</v>
      </c>
      <c r="AV1632" s="13" t="s">
        <v>81</v>
      </c>
      <c r="AW1632" s="13" t="s">
        <v>30</v>
      </c>
      <c r="AX1632" s="13" t="s">
        <v>73</v>
      </c>
      <c r="AY1632" s="239" t="s">
        <v>143</v>
      </c>
    </row>
    <row r="1633" s="14" customFormat="1">
      <c r="A1633" s="14"/>
      <c r="B1633" s="240"/>
      <c r="C1633" s="241"/>
      <c r="D1633" s="231" t="s">
        <v>153</v>
      </c>
      <c r="E1633" s="242" t="s">
        <v>1</v>
      </c>
      <c r="F1633" s="243" t="s">
        <v>1972</v>
      </c>
      <c r="G1633" s="241"/>
      <c r="H1633" s="244">
        <v>2.8220000000000001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153</v>
      </c>
      <c r="AU1633" s="250" t="s">
        <v>151</v>
      </c>
      <c r="AV1633" s="14" t="s">
        <v>151</v>
      </c>
      <c r="AW1633" s="14" t="s">
        <v>30</v>
      </c>
      <c r="AX1633" s="14" t="s">
        <v>73</v>
      </c>
      <c r="AY1633" s="250" t="s">
        <v>143</v>
      </c>
    </row>
    <row r="1634" s="13" customFormat="1">
      <c r="A1634" s="13"/>
      <c r="B1634" s="229"/>
      <c r="C1634" s="230"/>
      <c r="D1634" s="231" t="s">
        <v>153</v>
      </c>
      <c r="E1634" s="232" t="s">
        <v>1</v>
      </c>
      <c r="F1634" s="233" t="s">
        <v>1976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153</v>
      </c>
      <c r="AU1634" s="239" t="s">
        <v>151</v>
      </c>
      <c r="AV1634" s="13" t="s">
        <v>81</v>
      </c>
      <c r="AW1634" s="13" t="s">
        <v>30</v>
      </c>
      <c r="AX1634" s="13" t="s">
        <v>73</v>
      </c>
      <c r="AY1634" s="239" t="s">
        <v>143</v>
      </c>
    </row>
    <row r="1635" s="13" customFormat="1">
      <c r="A1635" s="13"/>
      <c r="B1635" s="229"/>
      <c r="C1635" s="230"/>
      <c r="D1635" s="231" t="s">
        <v>153</v>
      </c>
      <c r="E1635" s="232" t="s">
        <v>1</v>
      </c>
      <c r="F1635" s="233" t="s">
        <v>1977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153</v>
      </c>
      <c r="AU1635" s="239" t="s">
        <v>151</v>
      </c>
      <c r="AV1635" s="13" t="s">
        <v>81</v>
      </c>
      <c r="AW1635" s="13" t="s">
        <v>30</v>
      </c>
      <c r="AX1635" s="13" t="s">
        <v>73</v>
      </c>
      <c r="AY1635" s="239" t="s">
        <v>143</v>
      </c>
    </row>
    <row r="1636" s="14" customFormat="1">
      <c r="A1636" s="14"/>
      <c r="B1636" s="240"/>
      <c r="C1636" s="241"/>
      <c r="D1636" s="231" t="s">
        <v>153</v>
      </c>
      <c r="E1636" s="242" t="s">
        <v>1</v>
      </c>
      <c r="F1636" s="243" t="s">
        <v>1978</v>
      </c>
      <c r="G1636" s="241"/>
      <c r="H1636" s="244">
        <v>3.577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153</v>
      </c>
      <c r="AU1636" s="250" t="s">
        <v>151</v>
      </c>
      <c r="AV1636" s="14" t="s">
        <v>151</v>
      </c>
      <c r="AW1636" s="14" t="s">
        <v>30</v>
      </c>
      <c r="AX1636" s="14" t="s">
        <v>73</v>
      </c>
      <c r="AY1636" s="250" t="s">
        <v>143</v>
      </c>
    </row>
    <row r="1637" s="13" customFormat="1">
      <c r="A1637" s="13"/>
      <c r="B1637" s="229"/>
      <c r="C1637" s="230"/>
      <c r="D1637" s="231" t="s">
        <v>153</v>
      </c>
      <c r="E1637" s="232" t="s">
        <v>1</v>
      </c>
      <c r="F1637" s="233" t="s">
        <v>1598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153</v>
      </c>
      <c r="AU1637" s="239" t="s">
        <v>151</v>
      </c>
      <c r="AV1637" s="13" t="s">
        <v>81</v>
      </c>
      <c r="AW1637" s="13" t="s">
        <v>30</v>
      </c>
      <c r="AX1637" s="13" t="s">
        <v>73</v>
      </c>
      <c r="AY1637" s="239" t="s">
        <v>143</v>
      </c>
    </row>
    <row r="1638" s="14" customFormat="1">
      <c r="A1638" s="14"/>
      <c r="B1638" s="240"/>
      <c r="C1638" s="241"/>
      <c r="D1638" s="231" t="s">
        <v>153</v>
      </c>
      <c r="E1638" s="242" t="s">
        <v>1</v>
      </c>
      <c r="F1638" s="243" t="s">
        <v>1979</v>
      </c>
      <c r="G1638" s="241"/>
      <c r="H1638" s="244">
        <v>2.694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153</v>
      </c>
      <c r="AU1638" s="250" t="s">
        <v>151</v>
      </c>
      <c r="AV1638" s="14" t="s">
        <v>151</v>
      </c>
      <c r="AW1638" s="14" t="s">
        <v>30</v>
      </c>
      <c r="AX1638" s="14" t="s">
        <v>73</v>
      </c>
      <c r="AY1638" s="250" t="s">
        <v>143</v>
      </c>
    </row>
    <row r="1639" s="13" customFormat="1">
      <c r="A1639" s="13"/>
      <c r="B1639" s="229"/>
      <c r="C1639" s="230"/>
      <c r="D1639" s="231" t="s">
        <v>153</v>
      </c>
      <c r="E1639" s="232" t="s">
        <v>1</v>
      </c>
      <c r="F1639" s="233" t="s">
        <v>1980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153</v>
      </c>
      <c r="AU1639" s="239" t="s">
        <v>151</v>
      </c>
      <c r="AV1639" s="13" t="s">
        <v>81</v>
      </c>
      <c r="AW1639" s="13" t="s">
        <v>30</v>
      </c>
      <c r="AX1639" s="13" t="s">
        <v>73</v>
      </c>
      <c r="AY1639" s="239" t="s">
        <v>143</v>
      </c>
    </row>
    <row r="1640" s="14" customFormat="1">
      <c r="A1640" s="14"/>
      <c r="B1640" s="240"/>
      <c r="C1640" s="241"/>
      <c r="D1640" s="231" t="s">
        <v>153</v>
      </c>
      <c r="E1640" s="242" t="s">
        <v>1</v>
      </c>
      <c r="F1640" s="243" t="s">
        <v>1981</v>
      </c>
      <c r="G1640" s="241"/>
      <c r="H1640" s="244">
        <v>3.6179999999999999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153</v>
      </c>
      <c r="AU1640" s="250" t="s">
        <v>151</v>
      </c>
      <c r="AV1640" s="14" t="s">
        <v>151</v>
      </c>
      <c r="AW1640" s="14" t="s">
        <v>30</v>
      </c>
      <c r="AX1640" s="14" t="s">
        <v>73</v>
      </c>
      <c r="AY1640" s="250" t="s">
        <v>143</v>
      </c>
    </row>
    <row r="1641" s="13" customFormat="1">
      <c r="A1641" s="13"/>
      <c r="B1641" s="229"/>
      <c r="C1641" s="230"/>
      <c r="D1641" s="231" t="s">
        <v>153</v>
      </c>
      <c r="E1641" s="232" t="s">
        <v>1</v>
      </c>
      <c r="F1641" s="233" t="s">
        <v>1961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153</v>
      </c>
      <c r="AU1641" s="239" t="s">
        <v>151</v>
      </c>
      <c r="AV1641" s="13" t="s">
        <v>81</v>
      </c>
      <c r="AW1641" s="13" t="s">
        <v>30</v>
      </c>
      <c r="AX1641" s="13" t="s">
        <v>73</v>
      </c>
      <c r="AY1641" s="239" t="s">
        <v>143</v>
      </c>
    </row>
    <row r="1642" s="14" customFormat="1">
      <c r="A1642" s="14"/>
      <c r="B1642" s="240"/>
      <c r="C1642" s="241"/>
      <c r="D1642" s="231" t="s">
        <v>153</v>
      </c>
      <c r="E1642" s="242" t="s">
        <v>1</v>
      </c>
      <c r="F1642" s="243" t="s">
        <v>1982</v>
      </c>
      <c r="G1642" s="241"/>
      <c r="H1642" s="244">
        <v>2.823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153</v>
      </c>
      <c r="AU1642" s="250" t="s">
        <v>151</v>
      </c>
      <c r="AV1642" s="14" t="s">
        <v>151</v>
      </c>
      <c r="AW1642" s="14" t="s">
        <v>30</v>
      </c>
      <c r="AX1642" s="14" t="s">
        <v>73</v>
      </c>
      <c r="AY1642" s="250" t="s">
        <v>143</v>
      </c>
    </row>
    <row r="1643" s="13" customFormat="1">
      <c r="A1643" s="13"/>
      <c r="B1643" s="229"/>
      <c r="C1643" s="230"/>
      <c r="D1643" s="231" t="s">
        <v>153</v>
      </c>
      <c r="E1643" s="232" t="s">
        <v>1</v>
      </c>
      <c r="F1643" s="233" t="s">
        <v>1963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153</v>
      </c>
      <c r="AU1643" s="239" t="s">
        <v>151</v>
      </c>
      <c r="AV1643" s="13" t="s">
        <v>81</v>
      </c>
      <c r="AW1643" s="13" t="s">
        <v>30</v>
      </c>
      <c r="AX1643" s="13" t="s">
        <v>73</v>
      </c>
      <c r="AY1643" s="239" t="s">
        <v>143</v>
      </c>
    </row>
    <row r="1644" s="14" customFormat="1">
      <c r="A1644" s="14"/>
      <c r="B1644" s="240"/>
      <c r="C1644" s="241"/>
      <c r="D1644" s="231" t="s">
        <v>153</v>
      </c>
      <c r="E1644" s="242" t="s">
        <v>1</v>
      </c>
      <c r="F1644" s="243" t="s">
        <v>1983</v>
      </c>
      <c r="G1644" s="241"/>
      <c r="H1644" s="244">
        <v>2.8799999999999999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153</v>
      </c>
      <c r="AU1644" s="250" t="s">
        <v>151</v>
      </c>
      <c r="AV1644" s="14" t="s">
        <v>151</v>
      </c>
      <c r="AW1644" s="14" t="s">
        <v>30</v>
      </c>
      <c r="AX1644" s="14" t="s">
        <v>73</v>
      </c>
      <c r="AY1644" s="250" t="s">
        <v>143</v>
      </c>
    </row>
    <row r="1645" s="13" customFormat="1">
      <c r="A1645" s="13"/>
      <c r="B1645" s="229"/>
      <c r="C1645" s="230"/>
      <c r="D1645" s="231" t="s">
        <v>153</v>
      </c>
      <c r="E1645" s="232" t="s">
        <v>1</v>
      </c>
      <c r="F1645" s="233" t="s">
        <v>1965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153</v>
      </c>
      <c r="AU1645" s="239" t="s">
        <v>151</v>
      </c>
      <c r="AV1645" s="13" t="s">
        <v>81</v>
      </c>
      <c r="AW1645" s="13" t="s">
        <v>30</v>
      </c>
      <c r="AX1645" s="13" t="s">
        <v>73</v>
      </c>
      <c r="AY1645" s="239" t="s">
        <v>143</v>
      </c>
    </row>
    <row r="1646" s="14" customFormat="1">
      <c r="A1646" s="14"/>
      <c r="B1646" s="240"/>
      <c r="C1646" s="241"/>
      <c r="D1646" s="231" t="s">
        <v>153</v>
      </c>
      <c r="E1646" s="242" t="s">
        <v>1</v>
      </c>
      <c r="F1646" s="243" t="s">
        <v>1978</v>
      </c>
      <c r="G1646" s="241"/>
      <c r="H1646" s="244">
        <v>3.577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153</v>
      </c>
      <c r="AU1646" s="250" t="s">
        <v>151</v>
      </c>
      <c r="AV1646" s="14" t="s">
        <v>151</v>
      </c>
      <c r="AW1646" s="14" t="s">
        <v>30</v>
      </c>
      <c r="AX1646" s="14" t="s">
        <v>73</v>
      </c>
      <c r="AY1646" s="250" t="s">
        <v>143</v>
      </c>
    </row>
    <row r="1647" s="13" customFormat="1">
      <c r="A1647" s="13"/>
      <c r="B1647" s="229"/>
      <c r="C1647" s="230"/>
      <c r="D1647" s="231" t="s">
        <v>153</v>
      </c>
      <c r="E1647" s="232" t="s">
        <v>1</v>
      </c>
      <c r="F1647" s="233" t="s">
        <v>1992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153</v>
      </c>
      <c r="AU1647" s="239" t="s">
        <v>151</v>
      </c>
      <c r="AV1647" s="13" t="s">
        <v>81</v>
      </c>
      <c r="AW1647" s="13" t="s">
        <v>30</v>
      </c>
      <c r="AX1647" s="13" t="s">
        <v>73</v>
      </c>
      <c r="AY1647" s="239" t="s">
        <v>143</v>
      </c>
    </row>
    <row r="1648" s="14" customFormat="1">
      <c r="A1648" s="14"/>
      <c r="B1648" s="240"/>
      <c r="C1648" s="241"/>
      <c r="D1648" s="231" t="s">
        <v>153</v>
      </c>
      <c r="E1648" s="242" t="s">
        <v>1</v>
      </c>
      <c r="F1648" s="243" t="s">
        <v>1993</v>
      </c>
      <c r="G1648" s="241"/>
      <c r="H1648" s="244">
        <v>36.069000000000003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153</v>
      </c>
      <c r="AU1648" s="250" t="s">
        <v>151</v>
      </c>
      <c r="AV1648" s="14" t="s">
        <v>151</v>
      </c>
      <c r="AW1648" s="14" t="s">
        <v>30</v>
      </c>
      <c r="AX1648" s="14" t="s">
        <v>73</v>
      </c>
      <c r="AY1648" s="250" t="s">
        <v>143</v>
      </c>
    </row>
    <row r="1649" s="13" customFormat="1">
      <c r="A1649" s="13"/>
      <c r="B1649" s="229"/>
      <c r="C1649" s="230"/>
      <c r="D1649" s="231" t="s">
        <v>153</v>
      </c>
      <c r="E1649" s="232" t="s">
        <v>1</v>
      </c>
      <c r="F1649" s="233" t="s">
        <v>1994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153</v>
      </c>
      <c r="AU1649" s="239" t="s">
        <v>151</v>
      </c>
      <c r="AV1649" s="13" t="s">
        <v>81</v>
      </c>
      <c r="AW1649" s="13" t="s">
        <v>30</v>
      </c>
      <c r="AX1649" s="13" t="s">
        <v>73</v>
      </c>
      <c r="AY1649" s="239" t="s">
        <v>143</v>
      </c>
    </row>
    <row r="1650" s="14" customFormat="1">
      <c r="A1650" s="14"/>
      <c r="B1650" s="240"/>
      <c r="C1650" s="241"/>
      <c r="D1650" s="231" t="s">
        <v>153</v>
      </c>
      <c r="E1650" s="242" t="s">
        <v>1</v>
      </c>
      <c r="F1650" s="243" t="s">
        <v>1993</v>
      </c>
      <c r="G1650" s="241"/>
      <c r="H1650" s="244">
        <v>36.069000000000003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153</v>
      </c>
      <c r="AU1650" s="250" t="s">
        <v>151</v>
      </c>
      <c r="AV1650" s="14" t="s">
        <v>151</v>
      </c>
      <c r="AW1650" s="14" t="s">
        <v>30</v>
      </c>
      <c r="AX1650" s="14" t="s">
        <v>73</v>
      </c>
      <c r="AY1650" s="250" t="s">
        <v>143</v>
      </c>
    </row>
    <row r="1651" s="15" customFormat="1">
      <c r="A1651" s="15"/>
      <c r="B1651" s="251"/>
      <c r="C1651" s="252"/>
      <c r="D1651" s="231" t="s">
        <v>153</v>
      </c>
      <c r="E1651" s="253" t="s">
        <v>1</v>
      </c>
      <c r="F1651" s="254" t="s">
        <v>163</v>
      </c>
      <c r="G1651" s="252"/>
      <c r="H1651" s="255">
        <v>108.20700000000001</v>
      </c>
      <c r="I1651" s="256"/>
      <c r="J1651" s="252"/>
      <c r="K1651" s="252"/>
      <c r="L1651" s="257"/>
      <c r="M1651" s="258"/>
      <c r="N1651" s="259"/>
      <c r="O1651" s="259"/>
      <c r="P1651" s="259"/>
      <c r="Q1651" s="259"/>
      <c r="R1651" s="259"/>
      <c r="S1651" s="259"/>
      <c r="T1651" s="260"/>
      <c r="U1651" s="15"/>
      <c r="V1651" s="15"/>
      <c r="W1651" s="15"/>
      <c r="X1651" s="15"/>
      <c r="Y1651" s="15"/>
      <c r="Z1651" s="15"/>
      <c r="AA1651" s="15"/>
      <c r="AB1651" s="15"/>
      <c r="AC1651" s="15"/>
      <c r="AD1651" s="15"/>
      <c r="AE1651" s="15"/>
      <c r="AT1651" s="261" t="s">
        <v>153</v>
      </c>
      <c r="AU1651" s="261" t="s">
        <v>151</v>
      </c>
      <c r="AV1651" s="15" t="s">
        <v>150</v>
      </c>
      <c r="AW1651" s="15" t="s">
        <v>30</v>
      </c>
      <c r="AX1651" s="15" t="s">
        <v>81</v>
      </c>
      <c r="AY1651" s="261" t="s">
        <v>143</v>
      </c>
    </row>
    <row r="1652" s="2" customFormat="1" ht="21.75" customHeight="1">
      <c r="A1652" s="38"/>
      <c r="B1652" s="39"/>
      <c r="C1652" s="215" t="s">
        <v>1995</v>
      </c>
      <c r="D1652" s="215" t="s">
        <v>146</v>
      </c>
      <c r="E1652" s="216" t="s">
        <v>1996</v>
      </c>
      <c r="F1652" s="217" t="s">
        <v>1997</v>
      </c>
      <c r="G1652" s="218" t="s">
        <v>185</v>
      </c>
      <c r="H1652" s="219">
        <v>24.988</v>
      </c>
      <c r="I1652" s="220"/>
      <c r="J1652" s="221">
        <f>ROUND(I1652*H1652,2)</f>
        <v>0</v>
      </c>
      <c r="K1652" s="222"/>
      <c r="L1652" s="44"/>
      <c r="M1652" s="223" t="s">
        <v>1</v>
      </c>
      <c r="N1652" s="224" t="s">
        <v>39</v>
      </c>
      <c r="O1652" s="91"/>
      <c r="P1652" s="225">
        <f>O1652*H1652</f>
        <v>0</v>
      </c>
      <c r="Q1652" s="225">
        <v>2.0000000000000002E-05</v>
      </c>
      <c r="R1652" s="225">
        <f>Q1652*H1652</f>
        <v>0.00049976000000000003</v>
      </c>
      <c r="S1652" s="225">
        <v>0</v>
      </c>
      <c r="T1652" s="22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27" t="s">
        <v>279</v>
      </c>
      <c r="AT1652" s="227" t="s">
        <v>146</v>
      </c>
      <c r="AU1652" s="227" t="s">
        <v>151</v>
      </c>
      <c r="AY1652" s="17" t="s">
        <v>143</v>
      </c>
      <c r="BE1652" s="228">
        <f>IF(N1652="základní",J1652,0)</f>
        <v>0</v>
      </c>
      <c r="BF1652" s="228">
        <f>IF(N1652="snížená",J1652,0)</f>
        <v>0</v>
      </c>
      <c r="BG1652" s="228">
        <f>IF(N1652="zákl. přenesená",J1652,0)</f>
        <v>0</v>
      </c>
      <c r="BH1652" s="228">
        <f>IF(N1652="sníž. přenesená",J1652,0)</f>
        <v>0</v>
      </c>
      <c r="BI1652" s="228">
        <f>IF(N1652="nulová",J1652,0)</f>
        <v>0</v>
      </c>
      <c r="BJ1652" s="17" t="s">
        <v>151</v>
      </c>
      <c r="BK1652" s="228">
        <f>ROUND(I1652*H1652,2)</f>
        <v>0</v>
      </c>
      <c r="BL1652" s="17" t="s">
        <v>279</v>
      </c>
      <c r="BM1652" s="227" t="s">
        <v>1998</v>
      </c>
    </row>
    <row r="1653" s="13" customFormat="1">
      <c r="A1653" s="13"/>
      <c r="B1653" s="229"/>
      <c r="C1653" s="230"/>
      <c r="D1653" s="231" t="s">
        <v>153</v>
      </c>
      <c r="E1653" s="232" t="s">
        <v>1</v>
      </c>
      <c r="F1653" s="233" t="s">
        <v>1970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153</v>
      </c>
      <c r="AU1653" s="239" t="s">
        <v>151</v>
      </c>
      <c r="AV1653" s="13" t="s">
        <v>81</v>
      </c>
      <c r="AW1653" s="13" t="s">
        <v>30</v>
      </c>
      <c r="AX1653" s="13" t="s">
        <v>73</v>
      </c>
      <c r="AY1653" s="239" t="s">
        <v>143</v>
      </c>
    </row>
    <row r="1654" s="13" customFormat="1">
      <c r="A1654" s="13"/>
      <c r="B1654" s="229"/>
      <c r="C1654" s="230"/>
      <c r="D1654" s="231" t="s">
        <v>153</v>
      </c>
      <c r="E1654" s="232" t="s">
        <v>1</v>
      </c>
      <c r="F1654" s="233" t="s">
        <v>1971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153</v>
      </c>
      <c r="AU1654" s="239" t="s">
        <v>151</v>
      </c>
      <c r="AV1654" s="13" t="s">
        <v>81</v>
      </c>
      <c r="AW1654" s="13" t="s">
        <v>30</v>
      </c>
      <c r="AX1654" s="13" t="s">
        <v>73</v>
      </c>
      <c r="AY1654" s="239" t="s">
        <v>143</v>
      </c>
    </row>
    <row r="1655" s="14" customFormat="1">
      <c r="A1655" s="14"/>
      <c r="B1655" s="240"/>
      <c r="C1655" s="241"/>
      <c r="D1655" s="231" t="s">
        <v>153</v>
      </c>
      <c r="E1655" s="242" t="s">
        <v>1</v>
      </c>
      <c r="F1655" s="243" t="s">
        <v>1972</v>
      </c>
      <c r="G1655" s="241"/>
      <c r="H1655" s="244">
        <v>2.8220000000000001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153</v>
      </c>
      <c r="AU1655" s="250" t="s">
        <v>151</v>
      </c>
      <c r="AV1655" s="14" t="s">
        <v>151</v>
      </c>
      <c r="AW1655" s="14" t="s">
        <v>30</v>
      </c>
      <c r="AX1655" s="14" t="s">
        <v>73</v>
      </c>
      <c r="AY1655" s="250" t="s">
        <v>143</v>
      </c>
    </row>
    <row r="1656" s="13" customFormat="1">
      <c r="A1656" s="13"/>
      <c r="B1656" s="229"/>
      <c r="C1656" s="230"/>
      <c r="D1656" s="231" t="s">
        <v>153</v>
      </c>
      <c r="E1656" s="232" t="s">
        <v>1</v>
      </c>
      <c r="F1656" s="233" t="s">
        <v>1973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153</v>
      </c>
      <c r="AU1656" s="239" t="s">
        <v>151</v>
      </c>
      <c r="AV1656" s="13" t="s">
        <v>81</v>
      </c>
      <c r="AW1656" s="13" t="s">
        <v>30</v>
      </c>
      <c r="AX1656" s="13" t="s">
        <v>73</v>
      </c>
      <c r="AY1656" s="239" t="s">
        <v>143</v>
      </c>
    </row>
    <row r="1657" s="14" customFormat="1">
      <c r="A1657" s="14"/>
      <c r="B1657" s="240"/>
      <c r="C1657" s="241"/>
      <c r="D1657" s="231" t="s">
        <v>153</v>
      </c>
      <c r="E1657" s="242" t="s">
        <v>1</v>
      </c>
      <c r="F1657" s="243" t="s">
        <v>1974</v>
      </c>
      <c r="G1657" s="241"/>
      <c r="H1657" s="244">
        <v>3.0310000000000001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153</v>
      </c>
      <c r="AU1657" s="250" t="s">
        <v>151</v>
      </c>
      <c r="AV1657" s="14" t="s">
        <v>151</v>
      </c>
      <c r="AW1657" s="14" t="s">
        <v>30</v>
      </c>
      <c r="AX1657" s="14" t="s">
        <v>73</v>
      </c>
      <c r="AY1657" s="250" t="s">
        <v>143</v>
      </c>
    </row>
    <row r="1658" s="13" customFormat="1">
      <c r="A1658" s="13"/>
      <c r="B1658" s="229"/>
      <c r="C1658" s="230"/>
      <c r="D1658" s="231" t="s">
        <v>153</v>
      </c>
      <c r="E1658" s="232" t="s">
        <v>1</v>
      </c>
      <c r="F1658" s="233" t="s">
        <v>1961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153</v>
      </c>
      <c r="AU1658" s="239" t="s">
        <v>151</v>
      </c>
      <c r="AV1658" s="13" t="s">
        <v>81</v>
      </c>
      <c r="AW1658" s="13" t="s">
        <v>30</v>
      </c>
      <c r="AX1658" s="13" t="s">
        <v>73</v>
      </c>
      <c r="AY1658" s="239" t="s">
        <v>143</v>
      </c>
    </row>
    <row r="1659" s="14" customFormat="1">
      <c r="A1659" s="14"/>
      <c r="B1659" s="240"/>
      <c r="C1659" s="241"/>
      <c r="D1659" s="231" t="s">
        <v>153</v>
      </c>
      <c r="E1659" s="242" t="s">
        <v>1</v>
      </c>
      <c r="F1659" s="243" t="s">
        <v>1962</v>
      </c>
      <c r="G1659" s="241"/>
      <c r="H1659" s="244">
        <v>2.718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153</v>
      </c>
      <c r="AU1659" s="250" t="s">
        <v>151</v>
      </c>
      <c r="AV1659" s="14" t="s">
        <v>151</v>
      </c>
      <c r="AW1659" s="14" t="s">
        <v>30</v>
      </c>
      <c r="AX1659" s="14" t="s">
        <v>73</v>
      </c>
      <c r="AY1659" s="250" t="s">
        <v>143</v>
      </c>
    </row>
    <row r="1660" s="13" customFormat="1">
      <c r="A1660" s="13"/>
      <c r="B1660" s="229"/>
      <c r="C1660" s="230"/>
      <c r="D1660" s="231" t="s">
        <v>153</v>
      </c>
      <c r="E1660" s="232" t="s">
        <v>1</v>
      </c>
      <c r="F1660" s="233" t="s">
        <v>1975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153</v>
      </c>
      <c r="AU1660" s="239" t="s">
        <v>151</v>
      </c>
      <c r="AV1660" s="13" t="s">
        <v>81</v>
      </c>
      <c r="AW1660" s="13" t="s">
        <v>30</v>
      </c>
      <c r="AX1660" s="13" t="s">
        <v>73</v>
      </c>
      <c r="AY1660" s="239" t="s">
        <v>143</v>
      </c>
    </row>
    <row r="1661" s="14" customFormat="1">
      <c r="A1661" s="14"/>
      <c r="B1661" s="240"/>
      <c r="C1661" s="241"/>
      <c r="D1661" s="231" t="s">
        <v>153</v>
      </c>
      <c r="E1661" s="242" t="s">
        <v>1</v>
      </c>
      <c r="F1661" s="243" t="s">
        <v>1972</v>
      </c>
      <c r="G1661" s="241"/>
      <c r="H1661" s="244">
        <v>2.8220000000000001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153</v>
      </c>
      <c r="AU1661" s="250" t="s">
        <v>151</v>
      </c>
      <c r="AV1661" s="14" t="s">
        <v>151</v>
      </c>
      <c r="AW1661" s="14" t="s">
        <v>30</v>
      </c>
      <c r="AX1661" s="14" t="s">
        <v>73</v>
      </c>
      <c r="AY1661" s="250" t="s">
        <v>143</v>
      </c>
    </row>
    <row r="1662" s="13" customFormat="1">
      <c r="A1662" s="13"/>
      <c r="B1662" s="229"/>
      <c r="C1662" s="230"/>
      <c r="D1662" s="231" t="s">
        <v>153</v>
      </c>
      <c r="E1662" s="232" t="s">
        <v>1</v>
      </c>
      <c r="F1662" s="233" t="s">
        <v>1976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153</v>
      </c>
      <c r="AU1662" s="239" t="s">
        <v>151</v>
      </c>
      <c r="AV1662" s="13" t="s">
        <v>81</v>
      </c>
      <c r="AW1662" s="13" t="s">
        <v>30</v>
      </c>
      <c r="AX1662" s="13" t="s">
        <v>73</v>
      </c>
      <c r="AY1662" s="239" t="s">
        <v>143</v>
      </c>
    </row>
    <row r="1663" s="13" customFormat="1">
      <c r="A1663" s="13"/>
      <c r="B1663" s="229"/>
      <c r="C1663" s="230"/>
      <c r="D1663" s="231" t="s">
        <v>153</v>
      </c>
      <c r="E1663" s="232" t="s">
        <v>1</v>
      </c>
      <c r="F1663" s="233" t="s">
        <v>1977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153</v>
      </c>
      <c r="AU1663" s="239" t="s">
        <v>151</v>
      </c>
      <c r="AV1663" s="13" t="s">
        <v>81</v>
      </c>
      <c r="AW1663" s="13" t="s">
        <v>30</v>
      </c>
      <c r="AX1663" s="13" t="s">
        <v>73</v>
      </c>
      <c r="AY1663" s="239" t="s">
        <v>143</v>
      </c>
    </row>
    <row r="1664" s="14" customFormat="1">
      <c r="A1664" s="14"/>
      <c r="B1664" s="240"/>
      <c r="C1664" s="241"/>
      <c r="D1664" s="231" t="s">
        <v>153</v>
      </c>
      <c r="E1664" s="242" t="s">
        <v>1</v>
      </c>
      <c r="F1664" s="243" t="s">
        <v>1978</v>
      </c>
      <c r="G1664" s="241"/>
      <c r="H1664" s="244">
        <v>3.577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0" t="s">
        <v>153</v>
      </c>
      <c r="AU1664" s="250" t="s">
        <v>151</v>
      </c>
      <c r="AV1664" s="14" t="s">
        <v>151</v>
      </c>
      <c r="AW1664" s="14" t="s">
        <v>30</v>
      </c>
      <c r="AX1664" s="14" t="s">
        <v>73</v>
      </c>
      <c r="AY1664" s="250" t="s">
        <v>143</v>
      </c>
    </row>
    <row r="1665" s="13" customFormat="1">
      <c r="A1665" s="13"/>
      <c r="B1665" s="229"/>
      <c r="C1665" s="230"/>
      <c r="D1665" s="231" t="s">
        <v>153</v>
      </c>
      <c r="E1665" s="232" t="s">
        <v>1</v>
      </c>
      <c r="F1665" s="233" t="s">
        <v>1980</v>
      </c>
      <c r="G1665" s="230"/>
      <c r="H1665" s="232" t="s">
        <v>1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9" t="s">
        <v>153</v>
      </c>
      <c r="AU1665" s="239" t="s">
        <v>151</v>
      </c>
      <c r="AV1665" s="13" t="s">
        <v>81</v>
      </c>
      <c r="AW1665" s="13" t="s">
        <v>30</v>
      </c>
      <c r="AX1665" s="13" t="s">
        <v>73</v>
      </c>
      <c r="AY1665" s="239" t="s">
        <v>143</v>
      </c>
    </row>
    <row r="1666" s="14" customFormat="1">
      <c r="A1666" s="14"/>
      <c r="B1666" s="240"/>
      <c r="C1666" s="241"/>
      <c r="D1666" s="231" t="s">
        <v>153</v>
      </c>
      <c r="E1666" s="242" t="s">
        <v>1</v>
      </c>
      <c r="F1666" s="243" t="s">
        <v>1981</v>
      </c>
      <c r="G1666" s="241"/>
      <c r="H1666" s="244">
        <v>3.6179999999999999</v>
      </c>
      <c r="I1666" s="245"/>
      <c r="J1666" s="241"/>
      <c r="K1666" s="241"/>
      <c r="L1666" s="246"/>
      <c r="M1666" s="247"/>
      <c r="N1666" s="248"/>
      <c r="O1666" s="248"/>
      <c r="P1666" s="248"/>
      <c r="Q1666" s="248"/>
      <c r="R1666" s="248"/>
      <c r="S1666" s="248"/>
      <c r="T1666" s="24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0" t="s">
        <v>153</v>
      </c>
      <c r="AU1666" s="250" t="s">
        <v>151</v>
      </c>
      <c r="AV1666" s="14" t="s">
        <v>151</v>
      </c>
      <c r="AW1666" s="14" t="s">
        <v>30</v>
      </c>
      <c r="AX1666" s="14" t="s">
        <v>73</v>
      </c>
      <c r="AY1666" s="250" t="s">
        <v>143</v>
      </c>
    </row>
    <row r="1667" s="13" customFormat="1">
      <c r="A1667" s="13"/>
      <c r="B1667" s="229"/>
      <c r="C1667" s="230"/>
      <c r="D1667" s="231" t="s">
        <v>153</v>
      </c>
      <c r="E1667" s="232" t="s">
        <v>1</v>
      </c>
      <c r="F1667" s="233" t="s">
        <v>1961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153</v>
      </c>
      <c r="AU1667" s="239" t="s">
        <v>151</v>
      </c>
      <c r="AV1667" s="13" t="s">
        <v>81</v>
      </c>
      <c r="AW1667" s="13" t="s">
        <v>30</v>
      </c>
      <c r="AX1667" s="13" t="s">
        <v>73</v>
      </c>
      <c r="AY1667" s="239" t="s">
        <v>143</v>
      </c>
    </row>
    <row r="1668" s="14" customFormat="1">
      <c r="A1668" s="14"/>
      <c r="B1668" s="240"/>
      <c r="C1668" s="241"/>
      <c r="D1668" s="231" t="s">
        <v>153</v>
      </c>
      <c r="E1668" s="242" t="s">
        <v>1</v>
      </c>
      <c r="F1668" s="243" t="s">
        <v>1982</v>
      </c>
      <c r="G1668" s="241"/>
      <c r="H1668" s="244">
        <v>2.823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0" t="s">
        <v>153</v>
      </c>
      <c r="AU1668" s="250" t="s">
        <v>151</v>
      </c>
      <c r="AV1668" s="14" t="s">
        <v>151</v>
      </c>
      <c r="AW1668" s="14" t="s">
        <v>30</v>
      </c>
      <c r="AX1668" s="14" t="s">
        <v>73</v>
      </c>
      <c r="AY1668" s="250" t="s">
        <v>143</v>
      </c>
    </row>
    <row r="1669" s="13" customFormat="1">
      <c r="A1669" s="13"/>
      <c r="B1669" s="229"/>
      <c r="C1669" s="230"/>
      <c r="D1669" s="231" t="s">
        <v>153</v>
      </c>
      <c r="E1669" s="232" t="s">
        <v>1</v>
      </c>
      <c r="F1669" s="233" t="s">
        <v>1965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153</v>
      </c>
      <c r="AU1669" s="239" t="s">
        <v>151</v>
      </c>
      <c r="AV1669" s="13" t="s">
        <v>81</v>
      </c>
      <c r="AW1669" s="13" t="s">
        <v>30</v>
      </c>
      <c r="AX1669" s="13" t="s">
        <v>73</v>
      </c>
      <c r="AY1669" s="239" t="s">
        <v>143</v>
      </c>
    </row>
    <row r="1670" s="14" customFormat="1">
      <c r="A1670" s="14"/>
      <c r="B1670" s="240"/>
      <c r="C1670" s="241"/>
      <c r="D1670" s="231" t="s">
        <v>153</v>
      </c>
      <c r="E1670" s="242" t="s">
        <v>1</v>
      </c>
      <c r="F1670" s="243" t="s">
        <v>1978</v>
      </c>
      <c r="G1670" s="241"/>
      <c r="H1670" s="244">
        <v>3.577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153</v>
      </c>
      <c r="AU1670" s="250" t="s">
        <v>151</v>
      </c>
      <c r="AV1670" s="14" t="s">
        <v>151</v>
      </c>
      <c r="AW1670" s="14" t="s">
        <v>30</v>
      </c>
      <c r="AX1670" s="14" t="s">
        <v>73</v>
      </c>
      <c r="AY1670" s="250" t="s">
        <v>143</v>
      </c>
    </row>
    <row r="1671" s="15" customFormat="1">
      <c r="A1671" s="15"/>
      <c r="B1671" s="251"/>
      <c r="C1671" s="252"/>
      <c r="D1671" s="231" t="s">
        <v>153</v>
      </c>
      <c r="E1671" s="253" t="s">
        <v>1</v>
      </c>
      <c r="F1671" s="254" t="s">
        <v>163</v>
      </c>
      <c r="G1671" s="252"/>
      <c r="H1671" s="255">
        <v>24.988</v>
      </c>
      <c r="I1671" s="256"/>
      <c r="J1671" s="252"/>
      <c r="K1671" s="252"/>
      <c r="L1671" s="257"/>
      <c r="M1671" s="258"/>
      <c r="N1671" s="259"/>
      <c r="O1671" s="259"/>
      <c r="P1671" s="259"/>
      <c r="Q1671" s="259"/>
      <c r="R1671" s="259"/>
      <c r="S1671" s="259"/>
      <c r="T1671" s="260"/>
      <c r="U1671" s="15"/>
      <c r="V1671" s="15"/>
      <c r="W1671" s="15"/>
      <c r="X1671" s="15"/>
      <c r="Y1671" s="15"/>
      <c r="Z1671" s="15"/>
      <c r="AA1671" s="15"/>
      <c r="AB1671" s="15"/>
      <c r="AC1671" s="15"/>
      <c r="AD1671" s="15"/>
      <c r="AE1671" s="15"/>
      <c r="AT1671" s="261" t="s">
        <v>153</v>
      </c>
      <c r="AU1671" s="261" t="s">
        <v>151</v>
      </c>
      <c r="AV1671" s="15" t="s">
        <v>150</v>
      </c>
      <c r="AW1671" s="15" t="s">
        <v>30</v>
      </c>
      <c r="AX1671" s="15" t="s">
        <v>81</v>
      </c>
      <c r="AY1671" s="261" t="s">
        <v>143</v>
      </c>
    </row>
    <row r="1672" s="2" customFormat="1" ht="24.15" customHeight="1">
      <c r="A1672" s="38"/>
      <c r="B1672" s="39"/>
      <c r="C1672" s="215" t="s">
        <v>1999</v>
      </c>
      <c r="D1672" s="215" t="s">
        <v>146</v>
      </c>
      <c r="E1672" s="216" t="s">
        <v>2000</v>
      </c>
      <c r="F1672" s="217" t="s">
        <v>2001</v>
      </c>
      <c r="G1672" s="218" t="s">
        <v>185</v>
      </c>
      <c r="H1672" s="219">
        <v>36.069000000000003</v>
      </c>
      <c r="I1672" s="220"/>
      <c r="J1672" s="221">
        <f>ROUND(I1672*H1672,2)</f>
        <v>0</v>
      </c>
      <c r="K1672" s="222"/>
      <c r="L1672" s="44"/>
      <c r="M1672" s="223" t="s">
        <v>1</v>
      </c>
      <c r="N1672" s="224" t="s">
        <v>39</v>
      </c>
      <c r="O1672" s="91"/>
      <c r="P1672" s="225">
        <f>O1672*H1672</f>
        <v>0</v>
      </c>
      <c r="Q1672" s="225">
        <v>0.00017000000000000001</v>
      </c>
      <c r="R1672" s="225">
        <f>Q1672*H1672</f>
        <v>0.006131730000000001</v>
      </c>
      <c r="S1672" s="225">
        <v>0</v>
      </c>
      <c r="T1672" s="226">
        <f>S1672*H1672</f>
        <v>0</v>
      </c>
      <c r="U1672" s="38"/>
      <c r="V1672" s="38"/>
      <c r="W1672" s="38"/>
      <c r="X1672" s="38"/>
      <c r="Y1672" s="38"/>
      <c r="Z1672" s="38"/>
      <c r="AA1672" s="38"/>
      <c r="AB1672" s="38"/>
      <c r="AC1672" s="38"/>
      <c r="AD1672" s="38"/>
      <c r="AE1672" s="38"/>
      <c r="AR1672" s="227" t="s">
        <v>279</v>
      </c>
      <c r="AT1672" s="227" t="s">
        <v>146</v>
      </c>
      <c r="AU1672" s="227" t="s">
        <v>151</v>
      </c>
      <c r="AY1672" s="17" t="s">
        <v>143</v>
      </c>
      <c r="BE1672" s="228">
        <f>IF(N1672="základní",J1672,0)</f>
        <v>0</v>
      </c>
      <c r="BF1672" s="228">
        <f>IF(N1672="snížená",J1672,0)</f>
        <v>0</v>
      </c>
      <c r="BG1672" s="228">
        <f>IF(N1672="zákl. přenesená",J1672,0)</f>
        <v>0</v>
      </c>
      <c r="BH1672" s="228">
        <f>IF(N1672="sníž. přenesená",J1672,0)</f>
        <v>0</v>
      </c>
      <c r="BI1672" s="228">
        <f>IF(N1672="nulová",J1672,0)</f>
        <v>0</v>
      </c>
      <c r="BJ1672" s="17" t="s">
        <v>151</v>
      </c>
      <c r="BK1672" s="228">
        <f>ROUND(I1672*H1672,2)</f>
        <v>0</v>
      </c>
      <c r="BL1672" s="17" t="s">
        <v>279</v>
      </c>
      <c r="BM1672" s="227" t="s">
        <v>2002</v>
      </c>
    </row>
    <row r="1673" s="13" customFormat="1">
      <c r="A1673" s="13"/>
      <c r="B1673" s="229"/>
      <c r="C1673" s="230"/>
      <c r="D1673" s="231" t="s">
        <v>153</v>
      </c>
      <c r="E1673" s="232" t="s">
        <v>1</v>
      </c>
      <c r="F1673" s="233" t="s">
        <v>1970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153</v>
      </c>
      <c r="AU1673" s="239" t="s">
        <v>151</v>
      </c>
      <c r="AV1673" s="13" t="s">
        <v>81</v>
      </c>
      <c r="AW1673" s="13" t="s">
        <v>30</v>
      </c>
      <c r="AX1673" s="13" t="s">
        <v>73</v>
      </c>
      <c r="AY1673" s="239" t="s">
        <v>143</v>
      </c>
    </row>
    <row r="1674" s="13" customFormat="1">
      <c r="A1674" s="13"/>
      <c r="B1674" s="229"/>
      <c r="C1674" s="230"/>
      <c r="D1674" s="231" t="s">
        <v>153</v>
      </c>
      <c r="E1674" s="232" t="s">
        <v>1</v>
      </c>
      <c r="F1674" s="233" t="s">
        <v>1971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153</v>
      </c>
      <c r="AU1674" s="239" t="s">
        <v>151</v>
      </c>
      <c r="AV1674" s="13" t="s">
        <v>81</v>
      </c>
      <c r="AW1674" s="13" t="s">
        <v>30</v>
      </c>
      <c r="AX1674" s="13" t="s">
        <v>73</v>
      </c>
      <c r="AY1674" s="239" t="s">
        <v>143</v>
      </c>
    </row>
    <row r="1675" s="14" customFormat="1">
      <c r="A1675" s="14"/>
      <c r="B1675" s="240"/>
      <c r="C1675" s="241"/>
      <c r="D1675" s="231" t="s">
        <v>153</v>
      </c>
      <c r="E1675" s="242" t="s">
        <v>1</v>
      </c>
      <c r="F1675" s="243" t="s">
        <v>1972</v>
      </c>
      <c r="G1675" s="241"/>
      <c r="H1675" s="244">
        <v>2.8220000000000001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153</v>
      </c>
      <c r="AU1675" s="250" t="s">
        <v>151</v>
      </c>
      <c r="AV1675" s="14" t="s">
        <v>151</v>
      </c>
      <c r="AW1675" s="14" t="s">
        <v>30</v>
      </c>
      <c r="AX1675" s="14" t="s">
        <v>73</v>
      </c>
      <c r="AY1675" s="250" t="s">
        <v>143</v>
      </c>
    </row>
    <row r="1676" s="13" customFormat="1">
      <c r="A1676" s="13"/>
      <c r="B1676" s="229"/>
      <c r="C1676" s="230"/>
      <c r="D1676" s="231" t="s">
        <v>153</v>
      </c>
      <c r="E1676" s="232" t="s">
        <v>1</v>
      </c>
      <c r="F1676" s="233" t="s">
        <v>1598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153</v>
      </c>
      <c r="AU1676" s="239" t="s">
        <v>151</v>
      </c>
      <c r="AV1676" s="13" t="s">
        <v>81</v>
      </c>
      <c r="AW1676" s="13" t="s">
        <v>30</v>
      </c>
      <c r="AX1676" s="13" t="s">
        <v>73</v>
      </c>
      <c r="AY1676" s="239" t="s">
        <v>143</v>
      </c>
    </row>
    <row r="1677" s="14" customFormat="1">
      <c r="A1677" s="14"/>
      <c r="B1677" s="240"/>
      <c r="C1677" s="241"/>
      <c r="D1677" s="231" t="s">
        <v>153</v>
      </c>
      <c r="E1677" s="242" t="s">
        <v>1</v>
      </c>
      <c r="F1677" s="243" t="s">
        <v>1958</v>
      </c>
      <c r="G1677" s="241"/>
      <c r="H1677" s="244">
        <v>2.3940000000000001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153</v>
      </c>
      <c r="AU1677" s="250" t="s">
        <v>151</v>
      </c>
      <c r="AV1677" s="14" t="s">
        <v>151</v>
      </c>
      <c r="AW1677" s="14" t="s">
        <v>30</v>
      </c>
      <c r="AX1677" s="14" t="s">
        <v>73</v>
      </c>
      <c r="AY1677" s="250" t="s">
        <v>143</v>
      </c>
    </row>
    <row r="1678" s="13" customFormat="1">
      <c r="A1678" s="13"/>
      <c r="B1678" s="229"/>
      <c r="C1678" s="230"/>
      <c r="D1678" s="231" t="s">
        <v>153</v>
      </c>
      <c r="E1678" s="232" t="s">
        <v>1</v>
      </c>
      <c r="F1678" s="233" t="s">
        <v>1973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153</v>
      </c>
      <c r="AU1678" s="239" t="s">
        <v>151</v>
      </c>
      <c r="AV1678" s="13" t="s">
        <v>81</v>
      </c>
      <c r="AW1678" s="13" t="s">
        <v>30</v>
      </c>
      <c r="AX1678" s="13" t="s">
        <v>73</v>
      </c>
      <c r="AY1678" s="239" t="s">
        <v>143</v>
      </c>
    </row>
    <row r="1679" s="14" customFormat="1">
      <c r="A1679" s="14"/>
      <c r="B1679" s="240"/>
      <c r="C1679" s="241"/>
      <c r="D1679" s="231" t="s">
        <v>153</v>
      </c>
      <c r="E1679" s="242" t="s">
        <v>1</v>
      </c>
      <c r="F1679" s="243" t="s">
        <v>1974</v>
      </c>
      <c r="G1679" s="241"/>
      <c r="H1679" s="244">
        <v>3.0310000000000001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153</v>
      </c>
      <c r="AU1679" s="250" t="s">
        <v>151</v>
      </c>
      <c r="AV1679" s="14" t="s">
        <v>151</v>
      </c>
      <c r="AW1679" s="14" t="s">
        <v>30</v>
      </c>
      <c r="AX1679" s="14" t="s">
        <v>73</v>
      </c>
      <c r="AY1679" s="250" t="s">
        <v>143</v>
      </c>
    </row>
    <row r="1680" s="13" customFormat="1">
      <c r="A1680" s="13"/>
      <c r="B1680" s="229"/>
      <c r="C1680" s="230"/>
      <c r="D1680" s="231" t="s">
        <v>153</v>
      </c>
      <c r="E1680" s="232" t="s">
        <v>1</v>
      </c>
      <c r="F1680" s="233" t="s">
        <v>1961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153</v>
      </c>
      <c r="AU1680" s="239" t="s">
        <v>151</v>
      </c>
      <c r="AV1680" s="13" t="s">
        <v>81</v>
      </c>
      <c r="AW1680" s="13" t="s">
        <v>30</v>
      </c>
      <c r="AX1680" s="13" t="s">
        <v>73</v>
      </c>
      <c r="AY1680" s="239" t="s">
        <v>143</v>
      </c>
    </row>
    <row r="1681" s="14" customFormat="1">
      <c r="A1681" s="14"/>
      <c r="B1681" s="240"/>
      <c r="C1681" s="241"/>
      <c r="D1681" s="231" t="s">
        <v>153</v>
      </c>
      <c r="E1681" s="242" t="s">
        <v>1</v>
      </c>
      <c r="F1681" s="243" t="s">
        <v>1962</v>
      </c>
      <c r="G1681" s="241"/>
      <c r="H1681" s="244">
        <v>2.718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153</v>
      </c>
      <c r="AU1681" s="250" t="s">
        <v>151</v>
      </c>
      <c r="AV1681" s="14" t="s">
        <v>151</v>
      </c>
      <c r="AW1681" s="14" t="s">
        <v>30</v>
      </c>
      <c r="AX1681" s="14" t="s">
        <v>73</v>
      </c>
      <c r="AY1681" s="250" t="s">
        <v>143</v>
      </c>
    </row>
    <row r="1682" s="13" customFormat="1">
      <c r="A1682" s="13"/>
      <c r="B1682" s="229"/>
      <c r="C1682" s="230"/>
      <c r="D1682" s="231" t="s">
        <v>153</v>
      </c>
      <c r="E1682" s="232" t="s">
        <v>1</v>
      </c>
      <c r="F1682" s="233" t="s">
        <v>1963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153</v>
      </c>
      <c r="AU1682" s="239" t="s">
        <v>151</v>
      </c>
      <c r="AV1682" s="13" t="s">
        <v>81</v>
      </c>
      <c r="AW1682" s="13" t="s">
        <v>30</v>
      </c>
      <c r="AX1682" s="13" t="s">
        <v>73</v>
      </c>
      <c r="AY1682" s="239" t="s">
        <v>143</v>
      </c>
    </row>
    <row r="1683" s="14" customFormat="1">
      <c r="A1683" s="14"/>
      <c r="B1683" s="240"/>
      <c r="C1683" s="241"/>
      <c r="D1683" s="231" t="s">
        <v>153</v>
      </c>
      <c r="E1683" s="242" t="s">
        <v>1</v>
      </c>
      <c r="F1683" s="243" t="s">
        <v>1964</v>
      </c>
      <c r="G1683" s="241"/>
      <c r="H1683" s="244">
        <v>3.113</v>
      </c>
      <c r="I1683" s="245"/>
      <c r="J1683" s="241"/>
      <c r="K1683" s="241"/>
      <c r="L1683" s="246"/>
      <c r="M1683" s="247"/>
      <c r="N1683" s="248"/>
      <c r="O1683" s="248"/>
      <c r="P1683" s="248"/>
      <c r="Q1683" s="248"/>
      <c r="R1683" s="248"/>
      <c r="S1683" s="248"/>
      <c r="T1683" s="24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0" t="s">
        <v>153</v>
      </c>
      <c r="AU1683" s="250" t="s">
        <v>151</v>
      </c>
      <c r="AV1683" s="14" t="s">
        <v>151</v>
      </c>
      <c r="AW1683" s="14" t="s">
        <v>30</v>
      </c>
      <c r="AX1683" s="14" t="s">
        <v>73</v>
      </c>
      <c r="AY1683" s="250" t="s">
        <v>143</v>
      </c>
    </row>
    <row r="1684" s="13" customFormat="1">
      <c r="A1684" s="13"/>
      <c r="B1684" s="229"/>
      <c r="C1684" s="230"/>
      <c r="D1684" s="231" t="s">
        <v>153</v>
      </c>
      <c r="E1684" s="232" t="s">
        <v>1</v>
      </c>
      <c r="F1684" s="233" t="s">
        <v>1975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153</v>
      </c>
      <c r="AU1684" s="239" t="s">
        <v>151</v>
      </c>
      <c r="AV1684" s="13" t="s">
        <v>81</v>
      </c>
      <c r="AW1684" s="13" t="s">
        <v>30</v>
      </c>
      <c r="AX1684" s="13" t="s">
        <v>73</v>
      </c>
      <c r="AY1684" s="239" t="s">
        <v>143</v>
      </c>
    </row>
    <row r="1685" s="14" customFormat="1">
      <c r="A1685" s="14"/>
      <c r="B1685" s="240"/>
      <c r="C1685" s="241"/>
      <c r="D1685" s="231" t="s">
        <v>153</v>
      </c>
      <c r="E1685" s="242" t="s">
        <v>1</v>
      </c>
      <c r="F1685" s="243" t="s">
        <v>1972</v>
      </c>
      <c r="G1685" s="241"/>
      <c r="H1685" s="244">
        <v>2.8220000000000001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153</v>
      </c>
      <c r="AU1685" s="250" t="s">
        <v>151</v>
      </c>
      <c r="AV1685" s="14" t="s">
        <v>151</v>
      </c>
      <c r="AW1685" s="14" t="s">
        <v>30</v>
      </c>
      <c r="AX1685" s="14" t="s">
        <v>73</v>
      </c>
      <c r="AY1685" s="250" t="s">
        <v>143</v>
      </c>
    </row>
    <row r="1686" s="13" customFormat="1">
      <c r="A1686" s="13"/>
      <c r="B1686" s="229"/>
      <c r="C1686" s="230"/>
      <c r="D1686" s="231" t="s">
        <v>153</v>
      </c>
      <c r="E1686" s="232" t="s">
        <v>1</v>
      </c>
      <c r="F1686" s="233" t="s">
        <v>1976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153</v>
      </c>
      <c r="AU1686" s="239" t="s">
        <v>151</v>
      </c>
      <c r="AV1686" s="13" t="s">
        <v>81</v>
      </c>
      <c r="AW1686" s="13" t="s">
        <v>30</v>
      </c>
      <c r="AX1686" s="13" t="s">
        <v>73</v>
      </c>
      <c r="AY1686" s="239" t="s">
        <v>143</v>
      </c>
    </row>
    <row r="1687" s="13" customFormat="1">
      <c r="A1687" s="13"/>
      <c r="B1687" s="229"/>
      <c r="C1687" s="230"/>
      <c r="D1687" s="231" t="s">
        <v>153</v>
      </c>
      <c r="E1687" s="232" t="s">
        <v>1</v>
      </c>
      <c r="F1687" s="233" t="s">
        <v>1977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153</v>
      </c>
      <c r="AU1687" s="239" t="s">
        <v>151</v>
      </c>
      <c r="AV1687" s="13" t="s">
        <v>81</v>
      </c>
      <c r="AW1687" s="13" t="s">
        <v>30</v>
      </c>
      <c r="AX1687" s="13" t="s">
        <v>73</v>
      </c>
      <c r="AY1687" s="239" t="s">
        <v>143</v>
      </c>
    </row>
    <row r="1688" s="14" customFormat="1">
      <c r="A1688" s="14"/>
      <c r="B1688" s="240"/>
      <c r="C1688" s="241"/>
      <c r="D1688" s="231" t="s">
        <v>153</v>
      </c>
      <c r="E1688" s="242" t="s">
        <v>1</v>
      </c>
      <c r="F1688" s="243" t="s">
        <v>1978</v>
      </c>
      <c r="G1688" s="241"/>
      <c r="H1688" s="244">
        <v>3.577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153</v>
      </c>
      <c r="AU1688" s="250" t="s">
        <v>151</v>
      </c>
      <c r="AV1688" s="14" t="s">
        <v>151</v>
      </c>
      <c r="AW1688" s="14" t="s">
        <v>30</v>
      </c>
      <c r="AX1688" s="14" t="s">
        <v>73</v>
      </c>
      <c r="AY1688" s="250" t="s">
        <v>143</v>
      </c>
    </row>
    <row r="1689" s="13" customFormat="1">
      <c r="A1689" s="13"/>
      <c r="B1689" s="229"/>
      <c r="C1689" s="230"/>
      <c r="D1689" s="231" t="s">
        <v>153</v>
      </c>
      <c r="E1689" s="232" t="s">
        <v>1</v>
      </c>
      <c r="F1689" s="233" t="s">
        <v>1598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153</v>
      </c>
      <c r="AU1689" s="239" t="s">
        <v>151</v>
      </c>
      <c r="AV1689" s="13" t="s">
        <v>81</v>
      </c>
      <c r="AW1689" s="13" t="s">
        <v>30</v>
      </c>
      <c r="AX1689" s="13" t="s">
        <v>73</v>
      </c>
      <c r="AY1689" s="239" t="s">
        <v>143</v>
      </c>
    </row>
    <row r="1690" s="14" customFormat="1">
      <c r="A1690" s="14"/>
      <c r="B1690" s="240"/>
      <c r="C1690" s="241"/>
      <c r="D1690" s="231" t="s">
        <v>153</v>
      </c>
      <c r="E1690" s="242" t="s">
        <v>1</v>
      </c>
      <c r="F1690" s="243" t="s">
        <v>1979</v>
      </c>
      <c r="G1690" s="241"/>
      <c r="H1690" s="244">
        <v>2.694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153</v>
      </c>
      <c r="AU1690" s="250" t="s">
        <v>151</v>
      </c>
      <c r="AV1690" s="14" t="s">
        <v>151</v>
      </c>
      <c r="AW1690" s="14" t="s">
        <v>30</v>
      </c>
      <c r="AX1690" s="14" t="s">
        <v>73</v>
      </c>
      <c r="AY1690" s="250" t="s">
        <v>143</v>
      </c>
    </row>
    <row r="1691" s="13" customFormat="1">
      <c r="A1691" s="13"/>
      <c r="B1691" s="229"/>
      <c r="C1691" s="230"/>
      <c r="D1691" s="231" t="s">
        <v>153</v>
      </c>
      <c r="E1691" s="232" t="s">
        <v>1</v>
      </c>
      <c r="F1691" s="233" t="s">
        <v>1980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153</v>
      </c>
      <c r="AU1691" s="239" t="s">
        <v>151</v>
      </c>
      <c r="AV1691" s="13" t="s">
        <v>81</v>
      </c>
      <c r="AW1691" s="13" t="s">
        <v>30</v>
      </c>
      <c r="AX1691" s="13" t="s">
        <v>73</v>
      </c>
      <c r="AY1691" s="239" t="s">
        <v>143</v>
      </c>
    </row>
    <row r="1692" s="14" customFormat="1">
      <c r="A1692" s="14"/>
      <c r="B1692" s="240"/>
      <c r="C1692" s="241"/>
      <c r="D1692" s="231" t="s">
        <v>153</v>
      </c>
      <c r="E1692" s="242" t="s">
        <v>1</v>
      </c>
      <c r="F1692" s="243" t="s">
        <v>1981</v>
      </c>
      <c r="G1692" s="241"/>
      <c r="H1692" s="244">
        <v>3.6179999999999999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153</v>
      </c>
      <c r="AU1692" s="250" t="s">
        <v>151</v>
      </c>
      <c r="AV1692" s="14" t="s">
        <v>151</v>
      </c>
      <c r="AW1692" s="14" t="s">
        <v>30</v>
      </c>
      <c r="AX1692" s="14" t="s">
        <v>73</v>
      </c>
      <c r="AY1692" s="250" t="s">
        <v>143</v>
      </c>
    </row>
    <row r="1693" s="13" customFormat="1">
      <c r="A1693" s="13"/>
      <c r="B1693" s="229"/>
      <c r="C1693" s="230"/>
      <c r="D1693" s="231" t="s">
        <v>153</v>
      </c>
      <c r="E1693" s="232" t="s">
        <v>1</v>
      </c>
      <c r="F1693" s="233" t="s">
        <v>1961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153</v>
      </c>
      <c r="AU1693" s="239" t="s">
        <v>151</v>
      </c>
      <c r="AV1693" s="13" t="s">
        <v>81</v>
      </c>
      <c r="AW1693" s="13" t="s">
        <v>30</v>
      </c>
      <c r="AX1693" s="13" t="s">
        <v>73</v>
      </c>
      <c r="AY1693" s="239" t="s">
        <v>143</v>
      </c>
    </row>
    <row r="1694" s="14" customFormat="1">
      <c r="A1694" s="14"/>
      <c r="B1694" s="240"/>
      <c r="C1694" s="241"/>
      <c r="D1694" s="231" t="s">
        <v>153</v>
      </c>
      <c r="E1694" s="242" t="s">
        <v>1</v>
      </c>
      <c r="F1694" s="243" t="s">
        <v>1982</v>
      </c>
      <c r="G1694" s="241"/>
      <c r="H1694" s="244">
        <v>2.823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153</v>
      </c>
      <c r="AU1694" s="250" t="s">
        <v>151</v>
      </c>
      <c r="AV1694" s="14" t="s">
        <v>151</v>
      </c>
      <c r="AW1694" s="14" t="s">
        <v>30</v>
      </c>
      <c r="AX1694" s="14" t="s">
        <v>73</v>
      </c>
      <c r="AY1694" s="250" t="s">
        <v>143</v>
      </c>
    </row>
    <row r="1695" s="13" customFormat="1">
      <c r="A1695" s="13"/>
      <c r="B1695" s="229"/>
      <c r="C1695" s="230"/>
      <c r="D1695" s="231" t="s">
        <v>153</v>
      </c>
      <c r="E1695" s="232" t="s">
        <v>1</v>
      </c>
      <c r="F1695" s="233" t="s">
        <v>1963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153</v>
      </c>
      <c r="AU1695" s="239" t="s">
        <v>151</v>
      </c>
      <c r="AV1695" s="13" t="s">
        <v>81</v>
      </c>
      <c r="AW1695" s="13" t="s">
        <v>30</v>
      </c>
      <c r="AX1695" s="13" t="s">
        <v>73</v>
      </c>
      <c r="AY1695" s="239" t="s">
        <v>143</v>
      </c>
    </row>
    <row r="1696" s="14" customFormat="1">
      <c r="A1696" s="14"/>
      <c r="B1696" s="240"/>
      <c r="C1696" s="241"/>
      <c r="D1696" s="231" t="s">
        <v>153</v>
      </c>
      <c r="E1696" s="242" t="s">
        <v>1</v>
      </c>
      <c r="F1696" s="243" t="s">
        <v>1983</v>
      </c>
      <c r="G1696" s="241"/>
      <c r="H1696" s="244">
        <v>2.8799999999999999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153</v>
      </c>
      <c r="AU1696" s="250" t="s">
        <v>151</v>
      </c>
      <c r="AV1696" s="14" t="s">
        <v>151</v>
      </c>
      <c r="AW1696" s="14" t="s">
        <v>30</v>
      </c>
      <c r="AX1696" s="14" t="s">
        <v>73</v>
      </c>
      <c r="AY1696" s="250" t="s">
        <v>143</v>
      </c>
    </row>
    <row r="1697" s="13" customFormat="1">
      <c r="A1697" s="13"/>
      <c r="B1697" s="229"/>
      <c r="C1697" s="230"/>
      <c r="D1697" s="231" t="s">
        <v>153</v>
      </c>
      <c r="E1697" s="232" t="s">
        <v>1</v>
      </c>
      <c r="F1697" s="233" t="s">
        <v>1965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153</v>
      </c>
      <c r="AU1697" s="239" t="s">
        <v>151</v>
      </c>
      <c r="AV1697" s="13" t="s">
        <v>81</v>
      </c>
      <c r="AW1697" s="13" t="s">
        <v>30</v>
      </c>
      <c r="AX1697" s="13" t="s">
        <v>73</v>
      </c>
      <c r="AY1697" s="239" t="s">
        <v>143</v>
      </c>
    </row>
    <row r="1698" s="14" customFormat="1">
      <c r="A1698" s="14"/>
      <c r="B1698" s="240"/>
      <c r="C1698" s="241"/>
      <c r="D1698" s="231" t="s">
        <v>153</v>
      </c>
      <c r="E1698" s="242" t="s">
        <v>1</v>
      </c>
      <c r="F1698" s="243" t="s">
        <v>1978</v>
      </c>
      <c r="G1698" s="241"/>
      <c r="H1698" s="244">
        <v>3.577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153</v>
      </c>
      <c r="AU1698" s="250" t="s">
        <v>151</v>
      </c>
      <c r="AV1698" s="14" t="s">
        <v>151</v>
      </c>
      <c r="AW1698" s="14" t="s">
        <v>30</v>
      </c>
      <c r="AX1698" s="14" t="s">
        <v>73</v>
      </c>
      <c r="AY1698" s="250" t="s">
        <v>143</v>
      </c>
    </row>
    <row r="1699" s="15" customFormat="1">
      <c r="A1699" s="15"/>
      <c r="B1699" s="251"/>
      <c r="C1699" s="252"/>
      <c r="D1699" s="231" t="s">
        <v>153</v>
      </c>
      <c r="E1699" s="253" t="s">
        <v>1</v>
      </c>
      <c r="F1699" s="254" t="s">
        <v>163</v>
      </c>
      <c r="G1699" s="252"/>
      <c r="H1699" s="255">
        <v>36.068999999999996</v>
      </c>
      <c r="I1699" s="256"/>
      <c r="J1699" s="252"/>
      <c r="K1699" s="252"/>
      <c r="L1699" s="257"/>
      <c r="M1699" s="258"/>
      <c r="N1699" s="259"/>
      <c r="O1699" s="259"/>
      <c r="P1699" s="259"/>
      <c r="Q1699" s="259"/>
      <c r="R1699" s="259"/>
      <c r="S1699" s="259"/>
      <c r="T1699" s="260"/>
      <c r="U1699" s="15"/>
      <c r="V1699" s="15"/>
      <c r="W1699" s="15"/>
      <c r="X1699" s="15"/>
      <c r="Y1699" s="15"/>
      <c r="Z1699" s="15"/>
      <c r="AA1699" s="15"/>
      <c r="AB1699" s="15"/>
      <c r="AC1699" s="15"/>
      <c r="AD1699" s="15"/>
      <c r="AE1699" s="15"/>
      <c r="AT1699" s="261" t="s">
        <v>153</v>
      </c>
      <c r="AU1699" s="261" t="s">
        <v>151</v>
      </c>
      <c r="AV1699" s="15" t="s">
        <v>150</v>
      </c>
      <c r="AW1699" s="15" t="s">
        <v>30</v>
      </c>
      <c r="AX1699" s="15" t="s">
        <v>81</v>
      </c>
      <c r="AY1699" s="261" t="s">
        <v>143</v>
      </c>
    </row>
    <row r="1700" s="2" customFormat="1" ht="24.15" customHeight="1">
      <c r="A1700" s="38"/>
      <c r="B1700" s="39"/>
      <c r="C1700" s="215" t="s">
        <v>2003</v>
      </c>
      <c r="D1700" s="215" t="s">
        <v>146</v>
      </c>
      <c r="E1700" s="216" t="s">
        <v>2004</v>
      </c>
      <c r="F1700" s="217" t="s">
        <v>2005</v>
      </c>
      <c r="G1700" s="218" t="s">
        <v>185</v>
      </c>
      <c r="H1700" s="219">
        <v>36.069000000000003</v>
      </c>
      <c r="I1700" s="220"/>
      <c r="J1700" s="221">
        <f>ROUND(I1700*H1700,2)</f>
        <v>0</v>
      </c>
      <c r="K1700" s="222"/>
      <c r="L1700" s="44"/>
      <c r="M1700" s="223" t="s">
        <v>1</v>
      </c>
      <c r="N1700" s="224" t="s">
        <v>39</v>
      </c>
      <c r="O1700" s="91"/>
      <c r="P1700" s="225">
        <f>O1700*H1700</f>
        <v>0</v>
      </c>
      <c r="Q1700" s="225">
        <v>0.00012999999999999999</v>
      </c>
      <c r="R1700" s="225">
        <f>Q1700*H1700</f>
        <v>0.0046889699999999998</v>
      </c>
      <c r="S1700" s="225">
        <v>0</v>
      </c>
      <c r="T1700" s="226">
        <f>S1700*H1700</f>
        <v>0</v>
      </c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R1700" s="227" t="s">
        <v>279</v>
      </c>
      <c r="AT1700" s="227" t="s">
        <v>146</v>
      </c>
      <c r="AU1700" s="227" t="s">
        <v>151</v>
      </c>
      <c r="AY1700" s="17" t="s">
        <v>143</v>
      </c>
      <c r="BE1700" s="228">
        <f>IF(N1700="základní",J1700,0)</f>
        <v>0</v>
      </c>
      <c r="BF1700" s="228">
        <f>IF(N1700="snížená",J1700,0)</f>
        <v>0</v>
      </c>
      <c r="BG1700" s="228">
        <f>IF(N1700="zákl. přenesená",J1700,0)</f>
        <v>0</v>
      </c>
      <c r="BH1700" s="228">
        <f>IF(N1700="sníž. přenesená",J1700,0)</f>
        <v>0</v>
      </c>
      <c r="BI1700" s="228">
        <f>IF(N1700="nulová",J1700,0)</f>
        <v>0</v>
      </c>
      <c r="BJ1700" s="17" t="s">
        <v>151</v>
      </c>
      <c r="BK1700" s="228">
        <f>ROUND(I1700*H1700,2)</f>
        <v>0</v>
      </c>
      <c r="BL1700" s="17" t="s">
        <v>279</v>
      </c>
      <c r="BM1700" s="227" t="s">
        <v>2006</v>
      </c>
    </row>
    <row r="1701" s="13" customFormat="1">
      <c r="A1701" s="13"/>
      <c r="B1701" s="229"/>
      <c r="C1701" s="230"/>
      <c r="D1701" s="231" t="s">
        <v>153</v>
      </c>
      <c r="E1701" s="232" t="s">
        <v>1</v>
      </c>
      <c r="F1701" s="233" t="s">
        <v>1970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153</v>
      </c>
      <c r="AU1701" s="239" t="s">
        <v>151</v>
      </c>
      <c r="AV1701" s="13" t="s">
        <v>81</v>
      </c>
      <c r="AW1701" s="13" t="s">
        <v>30</v>
      </c>
      <c r="AX1701" s="13" t="s">
        <v>73</v>
      </c>
      <c r="AY1701" s="239" t="s">
        <v>143</v>
      </c>
    </row>
    <row r="1702" s="13" customFormat="1">
      <c r="A1702" s="13"/>
      <c r="B1702" s="229"/>
      <c r="C1702" s="230"/>
      <c r="D1702" s="231" t="s">
        <v>153</v>
      </c>
      <c r="E1702" s="232" t="s">
        <v>1</v>
      </c>
      <c r="F1702" s="233" t="s">
        <v>1971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153</v>
      </c>
      <c r="AU1702" s="239" t="s">
        <v>151</v>
      </c>
      <c r="AV1702" s="13" t="s">
        <v>81</v>
      </c>
      <c r="AW1702" s="13" t="s">
        <v>30</v>
      </c>
      <c r="AX1702" s="13" t="s">
        <v>73</v>
      </c>
      <c r="AY1702" s="239" t="s">
        <v>143</v>
      </c>
    </row>
    <row r="1703" s="14" customFormat="1">
      <c r="A1703" s="14"/>
      <c r="B1703" s="240"/>
      <c r="C1703" s="241"/>
      <c r="D1703" s="231" t="s">
        <v>153</v>
      </c>
      <c r="E1703" s="242" t="s">
        <v>1</v>
      </c>
      <c r="F1703" s="243" t="s">
        <v>1972</v>
      </c>
      <c r="G1703" s="241"/>
      <c r="H1703" s="244">
        <v>2.8220000000000001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153</v>
      </c>
      <c r="AU1703" s="250" t="s">
        <v>151</v>
      </c>
      <c r="AV1703" s="14" t="s">
        <v>151</v>
      </c>
      <c r="AW1703" s="14" t="s">
        <v>30</v>
      </c>
      <c r="AX1703" s="14" t="s">
        <v>73</v>
      </c>
      <c r="AY1703" s="250" t="s">
        <v>143</v>
      </c>
    </row>
    <row r="1704" s="13" customFormat="1">
      <c r="A1704" s="13"/>
      <c r="B1704" s="229"/>
      <c r="C1704" s="230"/>
      <c r="D1704" s="231" t="s">
        <v>153</v>
      </c>
      <c r="E1704" s="232" t="s">
        <v>1</v>
      </c>
      <c r="F1704" s="233" t="s">
        <v>1598</v>
      </c>
      <c r="G1704" s="230"/>
      <c r="H1704" s="232" t="s">
        <v>1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39" t="s">
        <v>153</v>
      </c>
      <c r="AU1704" s="239" t="s">
        <v>151</v>
      </c>
      <c r="AV1704" s="13" t="s">
        <v>81</v>
      </c>
      <c r="AW1704" s="13" t="s">
        <v>30</v>
      </c>
      <c r="AX1704" s="13" t="s">
        <v>73</v>
      </c>
      <c r="AY1704" s="239" t="s">
        <v>143</v>
      </c>
    </row>
    <row r="1705" s="14" customFormat="1">
      <c r="A1705" s="14"/>
      <c r="B1705" s="240"/>
      <c r="C1705" s="241"/>
      <c r="D1705" s="231" t="s">
        <v>153</v>
      </c>
      <c r="E1705" s="242" t="s">
        <v>1</v>
      </c>
      <c r="F1705" s="243" t="s">
        <v>1958</v>
      </c>
      <c r="G1705" s="241"/>
      <c r="H1705" s="244">
        <v>2.3940000000000001</v>
      </c>
      <c r="I1705" s="245"/>
      <c r="J1705" s="241"/>
      <c r="K1705" s="241"/>
      <c r="L1705" s="246"/>
      <c r="M1705" s="247"/>
      <c r="N1705" s="248"/>
      <c r="O1705" s="248"/>
      <c r="P1705" s="248"/>
      <c r="Q1705" s="248"/>
      <c r="R1705" s="248"/>
      <c r="S1705" s="248"/>
      <c r="T1705" s="249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0" t="s">
        <v>153</v>
      </c>
      <c r="AU1705" s="250" t="s">
        <v>151</v>
      </c>
      <c r="AV1705" s="14" t="s">
        <v>151</v>
      </c>
      <c r="AW1705" s="14" t="s">
        <v>30</v>
      </c>
      <c r="AX1705" s="14" t="s">
        <v>73</v>
      </c>
      <c r="AY1705" s="250" t="s">
        <v>143</v>
      </c>
    </row>
    <row r="1706" s="13" customFormat="1">
      <c r="A1706" s="13"/>
      <c r="B1706" s="229"/>
      <c r="C1706" s="230"/>
      <c r="D1706" s="231" t="s">
        <v>153</v>
      </c>
      <c r="E1706" s="232" t="s">
        <v>1</v>
      </c>
      <c r="F1706" s="233" t="s">
        <v>1973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153</v>
      </c>
      <c r="AU1706" s="239" t="s">
        <v>151</v>
      </c>
      <c r="AV1706" s="13" t="s">
        <v>81</v>
      </c>
      <c r="AW1706" s="13" t="s">
        <v>30</v>
      </c>
      <c r="AX1706" s="13" t="s">
        <v>73</v>
      </c>
      <c r="AY1706" s="239" t="s">
        <v>143</v>
      </c>
    </row>
    <row r="1707" s="14" customFormat="1">
      <c r="A1707" s="14"/>
      <c r="B1707" s="240"/>
      <c r="C1707" s="241"/>
      <c r="D1707" s="231" t="s">
        <v>153</v>
      </c>
      <c r="E1707" s="242" t="s">
        <v>1</v>
      </c>
      <c r="F1707" s="243" t="s">
        <v>1974</v>
      </c>
      <c r="G1707" s="241"/>
      <c r="H1707" s="244">
        <v>3.0310000000000001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0" t="s">
        <v>153</v>
      </c>
      <c r="AU1707" s="250" t="s">
        <v>151</v>
      </c>
      <c r="AV1707" s="14" t="s">
        <v>151</v>
      </c>
      <c r="AW1707" s="14" t="s">
        <v>30</v>
      </c>
      <c r="AX1707" s="14" t="s">
        <v>73</v>
      </c>
      <c r="AY1707" s="250" t="s">
        <v>143</v>
      </c>
    </row>
    <row r="1708" s="13" customFormat="1">
      <c r="A1708" s="13"/>
      <c r="B1708" s="229"/>
      <c r="C1708" s="230"/>
      <c r="D1708" s="231" t="s">
        <v>153</v>
      </c>
      <c r="E1708" s="232" t="s">
        <v>1</v>
      </c>
      <c r="F1708" s="233" t="s">
        <v>1961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153</v>
      </c>
      <c r="AU1708" s="239" t="s">
        <v>151</v>
      </c>
      <c r="AV1708" s="13" t="s">
        <v>81</v>
      </c>
      <c r="AW1708" s="13" t="s">
        <v>30</v>
      </c>
      <c r="AX1708" s="13" t="s">
        <v>73</v>
      </c>
      <c r="AY1708" s="239" t="s">
        <v>143</v>
      </c>
    </row>
    <row r="1709" s="14" customFormat="1">
      <c r="A1709" s="14"/>
      <c r="B1709" s="240"/>
      <c r="C1709" s="241"/>
      <c r="D1709" s="231" t="s">
        <v>153</v>
      </c>
      <c r="E1709" s="242" t="s">
        <v>1</v>
      </c>
      <c r="F1709" s="243" t="s">
        <v>1962</v>
      </c>
      <c r="G1709" s="241"/>
      <c r="H1709" s="244">
        <v>2.718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153</v>
      </c>
      <c r="AU1709" s="250" t="s">
        <v>151</v>
      </c>
      <c r="AV1709" s="14" t="s">
        <v>151</v>
      </c>
      <c r="AW1709" s="14" t="s">
        <v>30</v>
      </c>
      <c r="AX1709" s="14" t="s">
        <v>73</v>
      </c>
      <c r="AY1709" s="250" t="s">
        <v>143</v>
      </c>
    </row>
    <row r="1710" s="13" customFormat="1">
      <c r="A1710" s="13"/>
      <c r="B1710" s="229"/>
      <c r="C1710" s="230"/>
      <c r="D1710" s="231" t="s">
        <v>153</v>
      </c>
      <c r="E1710" s="232" t="s">
        <v>1</v>
      </c>
      <c r="F1710" s="233" t="s">
        <v>1963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153</v>
      </c>
      <c r="AU1710" s="239" t="s">
        <v>151</v>
      </c>
      <c r="AV1710" s="13" t="s">
        <v>81</v>
      </c>
      <c r="AW1710" s="13" t="s">
        <v>30</v>
      </c>
      <c r="AX1710" s="13" t="s">
        <v>73</v>
      </c>
      <c r="AY1710" s="239" t="s">
        <v>143</v>
      </c>
    </row>
    <row r="1711" s="14" customFormat="1">
      <c r="A1711" s="14"/>
      <c r="B1711" s="240"/>
      <c r="C1711" s="241"/>
      <c r="D1711" s="231" t="s">
        <v>153</v>
      </c>
      <c r="E1711" s="242" t="s">
        <v>1</v>
      </c>
      <c r="F1711" s="243" t="s">
        <v>1964</v>
      </c>
      <c r="G1711" s="241"/>
      <c r="H1711" s="244">
        <v>3.113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153</v>
      </c>
      <c r="AU1711" s="250" t="s">
        <v>151</v>
      </c>
      <c r="AV1711" s="14" t="s">
        <v>151</v>
      </c>
      <c r="AW1711" s="14" t="s">
        <v>30</v>
      </c>
      <c r="AX1711" s="14" t="s">
        <v>73</v>
      </c>
      <c r="AY1711" s="250" t="s">
        <v>143</v>
      </c>
    </row>
    <row r="1712" s="13" customFormat="1">
      <c r="A1712" s="13"/>
      <c r="B1712" s="229"/>
      <c r="C1712" s="230"/>
      <c r="D1712" s="231" t="s">
        <v>153</v>
      </c>
      <c r="E1712" s="232" t="s">
        <v>1</v>
      </c>
      <c r="F1712" s="233" t="s">
        <v>1975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153</v>
      </c>
      <c r="AU1712" s="239" t="s">
        <v>151</v>
      </c>
      <c r="AV1712" s="13" t="s">
        <v>81</v>
      </c>
      <c r="AW1712" s="13" t="s">
        <v>30</v>
      </c>
      <c r="AX1712" s="13" t="s">
        <v>73</v>
      </c>
      <c r="AY1712" s="239" t="s">
        <v>143</v>
      </c>
    </row>
    <row r="1713" s="14" customFormat="1">
      <c r="A1713" s="14"/>
      <c r="B1713" s="240"/>
      <c r="C1713" s="241"/>
      <c r="D1713" s="231" t="s">
        <v>153</v>
      </c>
      <c r="E1713" s="242" t="s">
        <v>1</v>
      </c>
      <c r="F1713" s="243" t="s">
        <v>1972</v>
      </c>
      <c r="G1713" s="241"/>
      <c r="H1713" s="244">
        <v>2.8220000000000001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153</v>
      </c>
      <c r="AU1713" s="250" t="s">
        <v>151</v>
      </c>
      <c r="AV1713" s="14" t="s">
        <v>151</v>
      </c>
      <c r="AW1713" s="14" t="s">
        <v>30</v>
      </c>
      <c r="AX1713" s="14" t="s">
        <v>73</v>
      </c>
      <c r="AY1713" s="250" t="s">
        <v>143</v>
      </c>
    </row>
    <row r="1714" s="13" customFormat="1">
      <c r="A1714" s="13"/>
      <c r="B1714" s="229"/>
      <c r="C1714" s="230"/>
      <c r="D1714" s="231" t="s">
        <v>153</v>
      </c>
      <c r="E1714" s="232" t="s">
        <v>1</v>
      </c>
      <c r="F1714" s="233" t="s">
        <v>1976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153</v>
      </c>
      <c r="AU1714" s="239" t="s">
        <v>151</v>
      </c>
      <c r="AV1714" s="13" t="s">
        <v>81</v>
      </c>
      <c r="AW1714" s="13" t="s">
        <v>30</v>
      </c>
      <c r="AX1714" s="13" t="s">
        <v>73</v>
      </c>
      <c r="AY1714" s="239" t="s">
        <v>143</v>
      </c>
    </row>
    <row r="1715" s="13" customFormat="1">
      <c r="A1715" s="13"/>
      <c r="B1715" s="229"/>
      <c r="C1715" s="230"/>
      <c r="D1715" s="231" t="s">
        <v>153</v>
      </c>
      <c r="E1715" s="232" t="s">
        <v>1</v>
      </c>
      <c r="F1715" s="233" t="s">
        <v>1977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153</v>
      </c>
      <c r="AU1715" s="239" t="s">
        <v>151</v>
      </c>
      <c r="AV1715" s="13" t="s">
        <v>81</v>
      </c>
      <c r="AW1715" s="13" t="s">
        <v>30</v>
      </c>
      <c r="AX1715" s="13" t="s">
        <v>73</v>
      </c>
      <c r="AY1715" s="239" t="s">
        <v>143</v>
      </c>
    </row>
    <row r="1716" s="14" customFormat="1">
      <c r="A1716" s="14"/>
      <c r="B1716" s="240"/>
      <c r="C1716" s="241"/>
      <c r="D1716" s="231" t="s">
        <v>153</v>
      </c>
      <c r="E1716" s="242" t="s">
        <v>1</v>
      </c>
      <c r="F1716" s="243" t="s">
        <v>1978</v>
      </c>
      <c r="G1716" s="241"/>
      <c r="H1716" s="244">
        <v>3.577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153</v>
      </c>
      <c r="AU1716" s="250" t="s">
        <v>151</v>
      </c>
      <c r="AV1716" s="14" t="s">
        <v>151</v>
      </c>
      <c r="AW1716" s="14" t="s">
        <v>30</v>
      </c>
      <c r="AX1716" s="14" t="s">
        <v>73</v>
      </c>
      <c r="AY1716" s="250" t="s">
        <v>143</v>
      </c>
    </row>
    <row r="1717" s="13" customFormat="1">
      <c r="A1717" s="13"/>
      <c r="B1717" s="229"/>
      <c r="C1717" s="230"/>
      <c r="D1717" s="231" t="s">
        <v>153</v>
      </c>
      <c r="E1717" s="232" t="s">
        <v>1</v>
      </c>
      <c r="F1717" s="233" t="s">
        <v>1598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153</v>
      </c>
      <c r="AU1717" s="239" t="s">
        <v>151</v>
      </c>
      <c r="AV1717" s="13" t="s">
        <v>81</v>
      </c>
      <c r="AW1717" s="13" t="s">
        <v>30</v>
      </c>
      <c r="AX1717" s="13" t="s">
        <v>73</v>
      </c>
      <c r="AY1717" s="239" t="s">
        <v>143</v>
      </c>
    </row>
    <row r="1718" s="14" customFormat="1">
      <c r="A1718" s="14"/>
      <c r="B1718" s="240"/>
      <c r="C1718" s="241"/>
      <c r="D1718" s="231" t="s">
        <v>153</v>
      </c>
      <c r="E1718" s="242" t="s">
        <v>1</v>
      </c>
      <c r="F1718" s="243" t="s">
        <v>1979</v>
      </c>
      <c r="G1718" s="241"/>
      <c r="H1718" s="244">
        <v>2.694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153</v>
      </c>
      <c r="AU1718" s="250" t="s">
        <v>151</v>
      </c>
      <c r="AV1718" s="14" t="s">
        <v>151</v>
      </c>
      <c r="AW1718" s="14" t="s">
        <v>30</v>
      </c>
      <c r="AX1718" s="14" t="s">
        <v>73</v>
      </c>
      <c r="AY1718" s="250" t="s">
        <v>143</v>
      </c>
    </row>
    <row r="1719" s="13" customFormat="1">
      <c r="A1719" s="13"/>
      <c r="B1719" s="229"/>
      <c r="C1719" s="230"/>
      <c r="D1719" s="231" t="s">
        <v>153</v>
      </c>
      <c r="E1719" s="232" t="s">
        <v>1</v>
      </c>
      <c r="F1719" s="233" t="s">
        <v>1980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153</v>
      </c>
      <c r="AU1719" s="239" t="s">
        <v>151</v>
      </c>
      <c r="AV1719" s="13" t="s">
        <v>81</v>
      </c>
      <c r="AW1719" s="13" t="s">
        <v>30</v>
      </c>
      <c r="AX1719" s="13" t="s">
        <v>73</v>
      </c>
      <c r="AY1719" s="239" t="s">
        <v>143</v>
      </c>
    </row>
    <row r="1720" s="14" customFormat="1">
      <c r="A1720" s="14"/>
      <c r="B1720" s="240"/>
      <c r="C1720" s="241"/>
      <c r="D1720" s="231" t="s">
        <v>153</v>
      </c>
      <c r="E1720" s="242" t="s">
        <v>1</v>
      </c>
      <c r="F1720" s="243" t="s">
        <v>1981</v>
      </c>
      <c r="G1720" s="241"/>
      <c r="H1720" s="244">
        <v>3.6179999999999999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153</v>
      </c>
      <c r="AU1720" s="250" t="s">
        <v>151</v>
      </c>
      <c r="AV1720" s="14" t="s">
        <v>151</v>
      </c>
      <c r="AW1720" s="14" t="s">
        <v>30</v>
      </c>
      <c r="AX1720" s="14" t="s">
        <v>73</v>
      </c>
      <c r="AY1720" s="250" t="s">
        <v>143</v>
      </c>
    </row>
    <row r="1721" s="13" customFormat="1">
      <c r="A1721" s="13"/>
      <c r="B1721" s="229"/>
      <c r="C1721" s="230"/>
      <c r="D1721" s="231" t="s">
        <v>153</v>
      </c>
      <c r="E1721" s="232" t="s">
        <v>1</v>
      </c>
      <c r="F1721" s="233" t="s">
        <v>1961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153</v>
      </c>
      <c r="AU1721" s="239" t="s">
        <v>151</v>
      </c>
      <c r="AV1721" s="13" t="s">
        <v>81</v>
      </c>
      <c r="AW1721" s="13" t="s">
        <v>30</v>
      </c>
      <c r="AX1721" s="13" t="s">
        <v>73</v>
      </c>
      <c r="AY1721" s="239" t="s">
        <v>143</v>
      </c>
    </row>
    <row r="1722" s="14" customFormat="1">
      <c r="A1722" s="14"/>
      <c r="B1722" s="240"/>
      <c r="C1722" s="241"/>
      <c r="D1722" s="231" t="s">
        <v>153</v>
      </c>
      <c r="E1722" s="242" t="s">
        <v>1</v>
      </c>
      <c r="F1722" s="243" t="s">
        <v>1982</v>
      </c>
      <c r="G1722" s="241"/>
      <c r="H1722" s="244">
        <v>2.823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153</v>
      </c>
      <c r="AU1722" s="250" t="s">
        <v>151</v>
      </c>
      <c r="AV1722" s="14" t="s">
        <v>151</v>
      </c>
      <c r="AW1722" s="14" t="s">
        <v>30</v>
      </c>
      <c r="AX1722" s="14" t="s">
        <v>73</v>
      </c>
      <c r="AY1722" s="250" t="s">
        <v>143</v>
      </c>
    </row>
    <row r="1723" s="13" customFormat="1">
      <c r="A1723" s="13"/>
      <c r="B1723" s="229"/>
      <c r="C1723" s="230"/>
      <c r="D1723" s="231" t="s">
        <v>153</v>
      </c>
      <c r="E1723" s="232" t="s">
        <v>1</v>
      </c>
      <c r="F1723" s="233" t="s">
        <v>1963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153</v>
      </c>
      <c r="AU1723" s="239" t="s">
        <v>151</v>
      </c>
      <c r="AV1723" s="13" t="s">
        <v>81</v>
      </c>
      <c r="AW1723" s="13" t="s">
        <v>30</v>
      </c>
      <c r="AX1723" s="13" t="s">
        <v>73</v>
      </c>
      <c r="AY1723" s="239" t="s">
        <v>143</v>
      </c>
    </row>
    <row r="1724" s="14" customFormat="1">
      <c r="A1724" s="14"/>
      <c r="B1724" s="240"/>
      <c r="C1724" s="241"/>
      <c r="D1724" s="231" t="s">
        <v>153</v>
      </c>
      <c r="E1724" s="242" t="s">
        <v>1</v>
      </c>
      <c r="F1724" s="243" t="s">
        <v>1983</v>
      </c>
      <c r="G1724" s="241"/>
      <c r="H1724" s="244">
        <v>2.8799999999999999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153</v>
      </c>
      <c r="AU1724" s="250" t="s">
        <v>151</v>
      </c>
      <c r="AV1724" s="14" t="s">
        <v>151</v>
      </c>
      <c r="AW1724" s="14" t="s">
        <v>30</v>
      </c>
      <c r="AX1724" s="14" t="s">
        <v>73</v>
      </c>
      <c r="AY1724" s="250" t="s">
        <v>143</v>
      </c>
    </row>
    <row r="1725" s="13" customFormat="1">
      <c r="A1725" s="13"/>
      <c r="B1725" s="229"/>
      <c r="C1725" s="230"/>
      <c r="D1725" s="231" t="s">
        <v>153</v>
      </c>
      <c r="E1725" s="232" t="s">
        <v>1</v>
      </c>
      <c r="F1725" s="233" t="s">
        <v>1965</v>
      </c>
      <c r="G1725" s="230"/>
      <c r="H1725" s="232" t="s">
        <v>1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9" t="s">
        <v>153</v>
      </c>
      <c r="AU1725" s="239" t="s">
        <v>151</v>
      </c>
      <c r="AV1725" s="13" t="s">
        <v>81</v>
      </c>
      <c r="AW1725" s="13" t="s">
        <v>30</v>
      </c>
      <c r="AX1725" s="13" t="s">
        <v>73</v>
      </c>
      <c r="AY1725" s="239" t="s">
        <v>143</v>
      </c>
    </row>
    <row r="1726" s="14" customFormat="1">
      <c r="A1726" s="14"/>
      <c r="B1726" s="240"/>
      <c r="C1726" s="241"/>
      <c r="D1726" s="231" t="s">
        <v>153</v>
      </c>
      <c r="E1726" s="242" t="s">
        <v>1</v>
      </c>
      <c r="F1726" s="243" t="s">
        <v>1978</v>
      </c>
      <c r="G1726" s="241"/>
      <c r="H1726" s="244">
        <v>3.577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153</v>
      </c>
      <c r="AU1726" s="250" t="s">
        <v>151</v>
      </c>
      <c r="AV1726" s="14" t="s">
        <v>151</v>
      </c>
      <c r="AW1726" s="14" t="s">
        <v>30</v>
      </c>
      <c r="AX1726" s="14" t="s">
        <v>73</v>
      </c>
      <c r="AY1726" s="250" t="s">
        <v>143</v>
      </c>
    </row>
    <row r="1727" s="15" customFormat="1">
      <c r="A1727" s="15"/>
      <c r="B1727" s="251"/>
      <c r="C1727" s="252"/>
      <c r="D1727" s="231" t="s">
        <v>153</v>
      </c>
      <c r="E1727" s="253" t="s">
        <v>1</v>
      </c>
      <c r="F1727" s="254" t="s">
        <v>163</v>
      </c>
      <c r="G1727" s="252"/>
      <c r="H1727" s="255">
        <v>36.068999999999996</v>
      </c>
      <c r="I1727" s="256"/>
      <c r="J1727" s="252"/>
      <c r="K1727" s="252"/>
      <c r="L1727" s="257"/>
      <c r="M1727" s="258"/>
      <c r="N1727" s="259"/>
      <c r="O1727" s="259"/>
      <c r="P1727" s="259"/>
      <c r="Q1727" s="259"/>
      <c r="R1727" s="259"/>
      <c r="S1727" s="259"/>
      <c r="T1727" s="260"/>
      <c r="U1727" s="15"/>
      <c r="V1727" s="15"/>
      <c r="W1727" s="15"/>
      <c r="X1727" s="15"/>
      <c r="Y1727" s="15"/>
      <c r="Z1727" s="15"/>
      <c r="AA1727" s="15"/>
      <c r="AB1727" s="15"/>
      <c r="AC1727" s="15"/>
      <c r="AD1727" s="15"/>
      <c r="AE1727" s="15"/>
      <c r="AT1727" s="261" t="s">
        <v>153</v>
      </c>
      <c r="AU1727" s="261" t="s">
        <v>151</v>
      </c>
      <c r="AV1727" s="15" t="s">
        <v>150</v>
      </c>
      <c r="AW1727" s="15" t="s">
        <v>30</v>
      </c>
      <c r="AX1727" s="15" t="s">
        <v>81</v>
      </c>
      <c r="AY1727" s="261" t="s">
        <v>143</v>
      </c>
    </row>
    <row r="1728" s="2" customFormat="1" ht="24.15" customHeight="1">
      <c r="A1728" s="38"/>
      <c r="B1728" s="39"/>
      <c r="C1728" s="215" t="s">
        <v>2007</v>
      </c>
      <c r="D1728" s="215" t="s">
        <v>146</v>
      </c>
      <c r="E1728" s="216" t="s">
        <v>2008</v>
      </c>
      <c r="F1728" s="217" t="s">
        <v>2009</v>
      </c>
      <c r="G1728" s="218" t="s">
        <v>185</v>
      </c>
      <c r="H1728" s="219">
        <v>36.069000000000003</v>
      </c>
      <c r="I1728" s="220"/>
      <c r="J1728" s="221">
        <f>ROUND(I1728*H1728,2)</f>
        <v>0</v>
      </c>
      <c r="K1728" s="222"/>
      <c r="L1728" s="44"/>
      <c r="M1728" s="223" t="s">
        <v>1</v>
      </c>
      <c r="N1728" s="224" t="s">
        <v>39</v>
      </c>
      <c r="O1728" s="91"/>
      <c r="P1728" s="225">
        <f>O1728*H1728</f>
        <v>0</v>
      </c>
      <c r="Q1728" s="225">
        <v>0.00029</v>
      </c>
      <c r="R1728" s="225">
        <f>Q1728*H1728</f>
        <v>0.010460010000000001</v>
      </c>
      <c r="S1728" s="225">
        <v>0</v>
      </c>
      <c r="T1728" s="226">
        <f>S1728*H1728</f>
        <v>0</v>
      </c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R1728" s="227" t="s">
        <v>279</v>
      </c>
      <c r="AT1728" s="227" t="s">
        <v>146</v>
      </c>
      <c r="AU1728" s="227" t="s">
        <v>151</v>
      </c>
      <c r="AY1728" s="17" t="s">
        <v>143</v>
      </c>
      <c r="BE1728" s="228">
        <f>IF(N1728="základní",J1728,0)</f>
        <v>0</v>
      </c>
      <c r="BF1728" s="228">
        <f>IF(N1728="snížená",J1728,0)</f>
        <v>0</v>
      </c>
      <c r="BG1728" s="228">
        <f>IF(N1728="zákl. přenesená",J1728,0)</f>
        <v>0</v>
      </c>
      <c r="BH1728" s="228">
        <f>IF(N1728="sníž. přenesená",J1728,0)</f>
        <v>0</v>
      </c>
      <c r="BI1728" s="228">
        <f>IF(N1728="nulová",J1728,0)</f>
        <v>0</v>
      </c>
      <c r="BJ1728" s="17" t="s">
        <v>151</v>
      </c>
      <c r="BK1728" s="228">
        <f>ROUND(I1728*H1728,2)</f>
        <v>0</v>
      </c>
      <c r="BL1728" s="17" t="s">
        <v>279</v>
      </c>
      <c r="BM1728" s="227" t="s">
        <v>2010</v>
      </c>
    </row>
    <row r="1729" s="13" customFormat="1">
      <c r="A1729" s="13"/>
      <c r="B1729" s="229"/>
      <c r="C1729" s="230"/>
      <c r="D1729" s="231" t="s">
        <v>153</v>
      </c>
      <c r="E1729" s="232" t="s">
        <v>1</v>
      </c>
      <c r="F1729" s="233" t="s">
        <v>1970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153</v>
      </c>
      <c r="AU1729" s="239" t="s">
        <v>151</v>
      </c>
      <c r="AV1729" s="13" t="s">
        <v>81</v>
      </c>
      <c r="AW1729" s="13" t="s">
        <v>30</v>
      </c>
      <c r="AX1729" s="13" t="s">
        <v>73</v>
      </c>
      <c r="AY1729" s="239" t="s">
        <v>143</v>
      </c>
    </row>
    <row r="1730" s="13" customFormat="1">
      <c r="A1730" s="13"/>
      <c r="B1730" s="229"/>
      <c r="C1730" s="230"/>
      <c r="D1730" s="231" t="s">
        <v>153</v>
      </c>
      <c r="E1730" s="232" t="s">
        <v>1</v>
      </c>
      <c r="F1730" s="233" t="s">
        <v>1971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153</v>
      </c>
      <c r="AU1730" s="239" t="s">
        <v>151</v>
      </c>
      <c r="AV1730" s="13" t="s">
        <v>81</v>
      </c>
      <c r="AW1730" s="13" t="s">
        <v>30</v>
      </c>
      <c r="AX1730" s="13" t="s">
        <v>73</v>
      </c>
      <c r="AY1730" s="239" t="s">
        <v>143</v>
      </c>
    </row>
    <row r="1731" s="14" customFormat="1">
      <c r="A1731" s="14"/>
      <c r="B1731" s="240"/>
      <c r="C1731" s="241"/>
      <c r="D1731" s="231" t="s">
        <v>153</v>
      </c>
      <c r="E1731" s="242" t="s">
        <v>1</v>
      </c>
      <c r="F1731" s="243" t="s">
        <v>1972</v>
      </c>
      <c r="G1731" s="241"/>
      <c r="H1731" s="244">
        <v>2.8220000000000001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153</v>
      </c>
      <c r="AU1731" s="250" t="s">
        <v>151</v>
      </c>
      <c r="AV1731" s="14" t="s">
        <v>151</v>
      </c>
      <c r="AW1731" s="14" t="s">
        <v>30</v>
      </c>
      <c r="AX1731" s="14" t="s">
        <v>73</v>
      </c>
      <c r="AY1731" s="250" t="s">
        <v>143</v>
      </c>
    </row>
    <row r="1732" s="13" customFormat="1">
      <c r="A1732" s="13"/>
      <c r="B1732" s="229"/>
      <c r="C1732" s="230"/>
      <c r="D1732" s="231" t="s">
        <v>153</v>
      </c>
      <c r="E1732" s="232" t="s">
        <v>1</v>
      </c>
      <c r="F1732" s="233" t="s">
        <v>1598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153</v>
      </c>
      <c r="AU1732" s="239" t="s">
        <v>151</v>
      </c>
      <c r="AV1732" s="13" t="s">
        <v>81</v>
      </c>
      <c r="AW1732" s="13" t="s">
        <v>30</v>
      </c>
      <c r="AX1732" s="13" t="s">
        <v>73</v>
      </c>
      <c r="AY1732" s="239" t="s">
        <v>143</v>
      </c>
    </row>
    <row r="1733" s="14" customFormat="1">
      <c r="A1733" s="14"/>
      <c r="B1733" s="240"/>
      <c r="C1733" s="241"/>
      <c r="D1733" s="231" t="s">
        <v>153</v>
      </c>
      <c r="E1733" s="242" t="s">
        <v>1</v>
      </c>
      <c r="F1733" s="243" t="s">
        <v>1958</v>
      </c>
      <c r="G1733" s="241"/>
      <c r="H1733" s="244">
        <v>2.3940000000000001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153</v>
      </c>
      <c r="AU1733" s="250" t="s">
        <v>151</v>
      </c>
      <c r="AV1733" s="14" t="s">
        <v>151</v>
      </c>
      <c r="AW1733" s="14" t="s">
        <v>30</v>
      </c>
      <c r="AX1733" s="14" t="s">
        <v>73</v>
      </c>
      <c r="AY1733" s="250" t="s">
        <v>143</v>
      </c>
    </row>
    <row r="1734" s="13" customFormat="1">
      <c r="A1734" s="13"/>
      <c r="B1734" s="229"/>
      <c r="C1734" s="230"/>
      <c r="D1734" s="231" t="s">
        <v>153</v>
      </c>
      <c r="E1734" s="232" t="s">
        <v>1</v>
      </c>
      <c r="F1734" s="233" t="s">
        <v>1973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153</v>
      </c>
      <c r="AU1734" s="239" t="s">
        <v>151</v>
      </c>
      <c r="AV1734" s="13" t="s">
        <v>81</v>
      </c>
      <c r="AW1734" s="13" t="s">
        <v>30</v>
      </c>
      <c r="AX1734" s="13" t="s">
        <v>73</v>
      </c>
      <c r="AY1734" s="239" t="s">
        <v>143</v>
      </c>
    </row>
    <row r="1735" s="14" customFormat="1">
      <c r="A1735" s="14"/>
      <c r="B1735" s="240"/>
      <c r="C1735" s="241"/>
      <c r="D1735" s="231" t="s">
        <v>153</v>
      </c>
      <c r="E1735" s="242" t="s">
        <v>1</v>
      </c>
      <c r="F1735" s="243" t="s">
        <v>1974</v>
      </c>
      <c r="G1735" s="241"/>
      <c r="H1735" s="244">
        <v>3.0310000000000001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153</v>
      </c>
      <c r="AU1735" s="250" t="s">
        <v>151</v>
      </c>
      <c r="AV1735" s="14" t="s">
        <v>151</v>
      </c>
      <c r="AW1735" s="14" t="s">
        <v>30</v>
      </c>
      <c r="AX1735" s="14" t="s">
        <v>73</v>
      </c>
      <c r="AY1735" s="250" t="s">
        <v>143</v>
      </c>
    </row>
    <row r="1736" s="13" customFormat="1">
      <c r="A1736" s="13"/>
      <c r="B1736" s="229"/>
      <c r="C1736" s="230"/>
      <c r="D1736" s="231" t="s">
        <v>153</v>
      </c>
      <c r="E1736" s="232" t="s">
        <v>1</v>
      </c>
      <c r="F1736" s="233" t="s">
        <v>1961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153</v>
      </c>
      <c r="AU1736" s="239" t="s">
        <v>151</v>
      </c>
      <c r="AV1736" s="13" t="s">
        <v>81</v>
      </c>
      <c r="AW1736" s="13" t="s">
        <v>30</v>
      </c>
      <c r="AX1736" s="13" t="s">
        <v>73</v>
      </c>
      <c r="AY1736" s="239" t="s">
        <v>143</v>
      </c>
    </row>
    <row r="1737" s="14" customFormat="1">
      <c r="A1737" s="14"/>
      <c r="B1737" s="240"/>
      <c r="C1737" s="241"/>
      <c r="D1737" s="231" t="s">
        <v>153</v>
      </c>
      <c r="E1737" s="242" t="s">
        <v>1</v>
      </c>
      <c r="F1737" s="243" t="s">
        <v>1962</v>
      </c>
      <c r="G1737" s="241"/>
      <c r="H1737" s="244">
        <v>2.718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153</v>
      </c>
      <c r="AU1737" s="250" t="s">
        <v>151</v>
      </c>
      <c r="AV1737" s="14" t="s">
        <v>151</v>
      </c>
      <c r="AW1737" s="14" t="s">
        <v>30</v>
      </c>
      <c r="AX1737" s="14" t="s">
        <v>73</v>
      </c>
      <c r="AY1737" s="250" t="s">
        <v>143</v>
      </c>
    </row>
    <row r="1738" s="13" customFormat="1">
      <c r="A1738" s="13"/>
      <c r="B1738" s="229"/>
      <c r="C1738" s="230"/>
      <c r="D1738" s="231" t="s">
        <v>153</v>
      </c>
      <c r="E1738" s="232" t="s">
        <v>1</v>
      </c>
      <c r="F1738" s="233" t="s">
        <v>1963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153</v>
      </c>
      <c r="AU1738" s="239" t="s">
        <v>151</v>
      </c>
      <c r="AV1738" s="13" t="s">
        <v>81</v>
      </c>
      <c r="AW1738" s="13" t="s">
        <v>30</v>
      </c>
      <c r="AX1738" s="13" t="s">
        <v>73</v>
      </c>
      <c r="AY1738" s="239" t="s">
        <v>143</v>
      </c>
    </row>
    <row r="1739" s="14" customFormat="1">
      <c r="A1739" s="14"/>
      <c r="B1739" s="240"/>
      <c r="C1739" s="241"/>
      <c r="D1739" s="231" t="s">
        <v>153</v>
      </c>
      <c r="E1739" s="242" t="s">
        <v>1</v>
      </c>
      <c r="F1739" s="243" t="s">
        <v>1964</v>
      </c>
      <c r="G1739" s="241"/>
      <c r="H1739" s="244">
        <v>3.113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153</v>
      </c>
      <c r="AU1739" s="250" t="s">
        <v>151</v>
      </c>
      <c r="AV1739" s="14" t="s">
        <v>151</v>
      </c>
      <c r="AW1739" s="14" t="s">
        <v>30</v>
      </c>
      <c r="AX1739" s="14" t="s">
        <v>73</v>
      </c>
      <c r="AY1739" s="250" t="s">
        <v>143</v>
      </c>
    </row>
    <row r="1740" s="13" customFormat="1">
      <c r="A1740" s="13"/>
      <c r="B1740" s="229"/>
      <c r="C1740" s="230"/>
      <c r="D1740" s="231" t="s">
        <v>153</v>
      </c>
      <c r="E1740" s="232" t="s">
        <v>1</v>
      </c>
      <c r="F1740" s="233" t="s">
        <v>1975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153</v>
      </c>
      <c r="AU1740" s="239" t="s">
        <v>151</v>
      </c>
      <c r="AV1740" s="13" t="s">
        <v>81</v>
      </c>
      <c r="AW1740" s="13" t="s">
        <v>30</v>
      </c>
      <c r="AX1740" s="13" t="s">
        <v>73</v>
      </c>
      <c r="AY1740" s="239" t="s">
        <v>143</v>
      </c>
    </row>
    <row r="1741" s="14" customFormat="1">
      <c r="A1741" s="14"/>
      <c r="B1741" s="240"/>
      <c r="C1741" s="241"/>
      <c r="D1741" s="231" t="s">
        <v>153</v>
      </c>
      <c r="E1741" s="242" t="s">
        <v>1</v>
      </c>
      <c r="F1741" s="243" t="s">
        <v>1972</v>
      </c>
      <c r="G1741" s="241"/>
      <c r="H1741" s="244">
        <v>2.8220000000000001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153</v>
      </c>
      <c r="AU1741" s="250" t="s">
        <v>151</v>
      </c>
      <c r="AV1741" s="14" t="s">
        <v>151</v>
      </c>
      <c r="AW1741" s="14" t="s">
        <v>30</v>
      </c>
      <c r="AX1741" s="14" t="s">
        <v>73</v>
      </c>
      <c r="AY1741" s="250" t="s">
        <v>143</v>
      </c>
    </row>
    <row r="1742" s="13" customFormat="1">
      <c r="A1742" s="13"/>
      <c r="B1742" s="229"/>
      <c r="C1742" s="230"/>
      <c r="D1742" s="231" t="s">
        <v>153</v>
      </c>
      <c r="E1742" s="232" t="s">
        <v>1</v>
      </c>
      <c r="F1742" s="233" t="s">
        <v>1976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153</v>
      </c>
      <c r="AU1742" s="239" t="s">
        <v>151</v>
      </c>
      <c r="AV1742" s="13" t="s">
        <v>81</v>
      </c>
      <c r="AW1742" s="13" t="s">
        <v>30</v>
      </c>
      <c r="AX1742" s="13" t="s">
        <v>73</v>
      </c>
      <c r="AY1742" s="239" t="s">
        <v>143</v>
      </c>
    </row>
    <row r="1743" s="13" customFormat="1">
      <c r="A1743" s="13"/>
      <c r="B1743" s="229"/>
      <c r="C1743" s="230"/>
      <c r="D1743" s="231" t="s">
        <v>153</v>
      </c>
      <c r="E1743" s="232" t="s">
        <v>1</v>
      </c>
      <c r="F1743" s="233" t="s">
        <v>1977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153</v>
      </c>
      <c r="AU1743" s="239" t="s">
        <v>151</v>
      </c>
      <c r="AV1743" s="13" t="s">
        <v>81</v>
      </c>
      <c r="AW1743" s="13" t="s">
        <v>30</v>
      </c>
      <c r="AX1743" s="13" t="s">
        <v>73</v>
      </c>
      <c r="AY1743" s="239" t="s">
        <v>143</v>
      </c>
    </row>
    <row r="1744" s="14" customFormat="1">
      <c r="A1744" s="14"/>
      <c r="B1744" s="240"/>
      <c r="C1744" s="241"/>
      <c r="D1744" s="231" t="s">
        <v>153</v>
      </c>
      <c r="E1744" s="242" t="s">
        <v>1</v>
      </c>
      <c r="F1744" s="243" t="s">
        <v>1978</v>
      </c>
      <c r="G1744" s="241"/>
      <c r="H1744" s="244">
        <v>3.577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153</v>
      </c>
      <c r="AU1744" s="250" t="s">
        <v>151</v>
      </c>
      <c r="AV1744" s="14" t="s">
        <v>151</v>
      </c>
      <c r="AW1744" s="14" t="s">
        <v>30</v>
      </c>
      <c r="AX1744" s="14" t="s">
        <v>73</v>
      </c>
      <c r="AY1744" s="250" t="s">
        <v>143</v>
      </c>
    </row>
    <row r="1745" s="13" customFormat="1">
      <c r="A1745" s="13"/>
      <c r="B1745" s="229"/>
      <c r="C1745" s="230"/>
      <c r="D1745" s="231" t="s">
        <v>153</v>
      </c>
      <c r="E1745" s="232" t="s">
        <v>1</v>
      </c>
      <c r="F1745" s="233" t="s">
        <v>1598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153</v>
      </c>
      <c r="AU1745" s="239" t="s">
        <v>151</v>
      </c>
      <c r="AV1745" s="13" t="s">
        <v>81</v>
      </c>
      <c r="AW1745" s="13" t="s">
        <v>30</v>
      </c>
      <c r="AX1745" s="13" t="s">
        <v>73</v>
      </c>
      <c r="AY1745" s="239" t="s">
        <v>143</v>
      </c>
    </row>
    <row r="1746" s="14" customFormat="1">
      <c r="A1746" s="14"/>
      <c r="B1746" s="240"/>
      <c r="C1746" s="241"/>
      <c r="D1746" s="231" t="s">
        <v>153</v>
      </c>
      <c r="E1746" s="242" t="s">
        <v>1</v>
      </c>
      <c r="F1746" s="243" t="s">
        <v>1979</v>
      </c>
      <c r="G1746" s="241"/>
      <c r="H1746" s="244">
        <v>2.694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153</v>
      </c>
      <c r="AU1746" s="250" t="s">
        <v>151</v>
      </c>
      <c r="AV1746" s="14" t="s">
        <v>151</v>
      </c>
      <c r="AW1746" s="14" t="s">
        <v>30</v>
      </c>
      <c r="AX1746" s="14" t="s">
        <v>73</v>
      </c>
      <c r="AY1746" s="250" t="s">
        <v>143</v>
      </c>
    </row>
    <row r="1747" s="13" customFormat="1">
      <c r="A1747" s="13"/>
      <c r="B1747" s="229"/>
      <c r="C1747" s="230"/>
      <c r="D1747" s="231" t="s">
        <v>153</v>
      </c>
      <c r="E1747" s="232" t="s">
        <v>1</v>
      </c>
      <c r="F1747" s="233" t="s">
        <v>1980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153</v>
      </c>
      <c r="AU1747" s="239" t="s">
        <v>151</v>
      </c>
      <c r="AV1747" s="13" t="s">
        <v>81</v>
      </c>
      <c r="AW1747" s="13" t="s">
        <v>30</v>
      </c>
      <c r="AX1747" s="13" t="s">
        <v>73</v>
      </c>
      <c r="AY1747" s="239" t="s">
        <v>143</v>
      </c>
    </row>
    <row r="1748" s="14" customFormat="1">
      <c r="A1748" s="14"/>
      <c r="B1748" s="240"/>
      <c r="C1748" s="241"/>
      <c r="D1748" s="231" t="s">
        <v>153</v>
      </c>
      <c r="E1748" s="242" t="s">
        <v>1</v>
      </c>
      <c r="F1748" s="243" t="s">
        <v>1981</v>
      </c>
      <c r="G1748" s="241"/>
      <c r="H1748" s="244">
        <v>3.6179999999999999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153</v>
      </c>
      <c r="AU1748" s="250" t="s">
        <v>151</v>
      </c>
      <c r="AV1748" s="14" t="s">
        <v>151</v>
      </c>
      <c r="AW1748" s="14" t="s">
        <v>30</v>
      </c>
      <c r="AX1748" s="14" t="s">
        <v>73</v>
      </c>
      <c r="AY1748" s="250" t="s">
        <v>143</v>
      </c>
    </row>
    <row r="1749" s="13" customFormat="1">
      <c r="A1749" s="13"/>
      <c r="B1749" s="229"/>
      <c r="C1749" s="230"/>
      <c r="D1749" s="231" t="s">
        <v>153</v>
      </c>
      <c r="E1749" s="232" t="s">
        <v>1</v>
      </c>
      <c r="F1749" s="233" t="s">
        <v>1961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153</v>
      </c>
      <c r="AU1749" s="239" t="s">
        <v>151</v>
      </c>
      <c r="AV1749" s="13" t="s">
        <v>81</v>
      </c>
      <c r="AW1749" s="13" t="s">
        <v>30</v>
      </c>
      <c r="AX1749" s="13" t="s">
        <v>73</v>
      </c>
      <c r="AY1749" s="239" t="s">
        <v>143</v>
      </c>
    </row>
    <row r="1750" s="14" customFormat="1">
      <c r="A1750" s="14"/>
      <c r="B1750" s="240"/>
      <c r="C1750" s="241"/>
      <c r="D1750" s="231" t="s">
        <v>153</v>
      </c>
      <c r="E1750" s="242" t="s">
        <v>1</v>
      </c>
      <c r="F1750" s="243" t="s">
        <v>1982</v>
      </c>
      <c r="G1750" s="241"/>
      <c r="H1750" s="244">
        <v>2.823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153</v>
      </c>
      <c r="AU1750" s="250" t="s">
        <v>151</v>
      </c>
      <c r="AV1750" s="14" t="s">
        <v>151</v>
      </c>
      <c r="AW1750" s="14" t="s">
        <v>30</v>
      </c>
      <c r="AX1750" s="14" t="s">
        <v>73</v>
      </c>
      <c r="AY1750" s="250" t="s">
        <v>143</v>
      </c>
    </row>
    <row r="1751" s="13" customFormat="1">
      <c r="A1751" s="13"/>
      <c r="B1751" s="229"/>
      <c r="C1751" s="230"/>
      <c r="D1751" s="231" t="s">
        <v>153</v>
      </c>
      <c r="E1751" s="232" t="s">
        <v>1</v>
      </c>
      <c r="F1751" s="233" t="s">
        <v>1963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153</v>
      </c>
      <c r="AU1751" s="239" t="s">
        <v>151</v>
      </c>
      <c r="AV1751" s="13" t="s">
        <v>81</v>
      </c>
      <c r="AW1751" s="13" t="s">
        <v>30</v>
      </c>
      <c r="AX1751" s="13" t="s">
        <v>73</v>
      </c>
      <c r="AY1751" s="239" t="s">
        <v>143</v>
      </c>
    </row>
    <row r="1752" s="14" customFormat="1">
      <c r="A1752" s="14"/>
      <c r="B1752" s="240"/>
      <c r="C1752" s="241"/>
      <c r="D1752" s="231" t="s">
        <v>153</v>
      </c>
      <c r="E1752" s="242" t="s">
        <v>1</v>
      </c>
      <c r="F1752" s="243" t="s">
        <v>1983</v>
      </c>
      <c r="G1752" s="241"/>
      <c r="H1752" s="244">
        <v>2.8799999999999999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153</v>
      </c>
      <c r="AU1752" s="250" t="s">
        <v>151</v>
      </c>
      <c r="AV1752" s="14" t="s">
        <v>151</v>
      </c>
      <c r="AW1752" s="14" t="s">
        <v>30</v>
      </c>
      <c r="AX1752" s="14" t="s">
        <v>73</v>
      </c>
      <c r="AY1752" s="250" t="s">
        <v>143</v>
      </c>
    </row>
    <row r="1753" s="13" customFormat="1">
      <c r="A1753" s="13"/>
      <c r="B1753" s="229"/>
      <c r="C1753" s="230"/>
      <c r="D1753" s="231" t="s">
        <v>153</v>
      </c>
      <c r="E1753" s="232" t="s">
        <v>1</v>
      </c>
      <c r="F1753" s="233" t="s">
        <v>1965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153</v>
      </c>
      <c r="AU1753" s="239" t="s">
        <v>151</v>
      </c>
      <c r="AV1753" s="13" t="s">
        <v>81</v>
      </c>
      <c r="AW1753" s="13" t="s">
        <v>30</v>
      </c>
      <c r="AX1753" s="13" t="s">
        <v>73</v>
      </c>
      <c r="AY1753" s="239" t="s">
        <v>143</v>
      </c>
    </row>
    <row r="1754" s="14" customFormat="1">
      <c r="A1754" s="14"/>
      <c r="B1754" s="240"/>
      <c r="C1754" s="241"/>
      <c r="D1754" s="231" t="s">
        <v>153</v>
      </c>
      <c r="E1754" s="242" t="s">
        <v>1</v>
      </c>
      <c r="F1754" s="243" t="s">
        <v>1978</v>
      </c>
      <c r="G1754" s="241"/>
      <c r="H1754" s="244">
        <v>3.577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153</v>
      </c>
      <c r="AU1754" s="250" t="s">
        <v>151</v>
      </c>
      <c r="AV1754" s="14" t="s">
        <v>151</v>
      </c>
      <c r="AW1754" s="14" t="s">
        <v>30</v>
      </c>
      <c r="AX1754" s="14" t="s">
        <v>73</v>
      </c>
      <c r="AY1754" s="250" t="s">
        <v>143</v>
      </c>
    </row>
    <row r="1755" s="15" customFormat="1">
      <c r="A1755" s="15"/>
      <c r="B1755" s="251"/>
      <c r="C1755" s="252"/>
      <c r="D1755" s="231" t="s">
        <v>153</v>
      </c>
      <c r="E1755" s="253" t="s">
        <v>1</v>
      </c>
      <c r="F1755" s="254" t="s">
        <v>163</v>
      </c>
      <c r="G1755" s="252"/>
      <c r="H1755" s="255">
        <v>36.068999999999996</v>
      </c>
      <c r="I1755" s="256"/>
      <c r="J1755" s="252"/>
      <c r="K1755" s="252"/>
      <c r="L1755" s="257"/>
      <c r="M1755" s="258"/>
      <c r="N1755" s="259"/>
      <c r="O1755" s="259"/>
      <c r="P1755" s="259"/>
      <c r="Q1755" s="259"/>
      <c r="R1755" s="259"/>
      <c r="S1755" s="259"/>
      <c r="T1755" s="260"/>
      <c r="U1755" s="15"/>
      <c r="V1755" s="15"/>
      <c r="W1755" s="15"/>
      <c r="X1755" s="15"/>
      <c r="Y1755" s="15"/>
      <c r="Z1755" s="15"/>
      <c r="AA1755" s="15"/>
      <c r="AB1755" s="15"/>
      <c r="AC1755" s="15"/>
      <c r="AD1755" s="15"/>
      <c r="AE1755" s="15"/>
      <c r="AT1755" s="261" t="s">
        <v>153</v>
      </c>
      <c r="AU1755" s="261" t="s">
        <v>151</v>
      </c>
      <c r="AV1755" s="15" t="s">
        <v>150</v>
      </c>
      <c r="AW1755" s="15" t="s">
        <v>30</v>
      </c>
      <c r="AX1755" s="15" t="s">
        <v>81</v>
      </c>
      <c r="AY1755" s="261" t="s">
        <v>143</v>
      </c>
    </row>
    <row r="1756" s="2" customFormat="1" ht="24.15" customHeight="1">
      <c r="A1756" s="38"/>
      <c r="B1756" s="39"/>
      <c r="C1756" s="215" t="s">
        <v>2011</v>
      </c>
      <c r="D1756" s="215" t="s">
        <v>146</v>
      </c>
      <c r="E1756" s="216" t="s">
        <v>2012</v>
      </c>
      <c r="F1756" s="217" t="s">
        <v>2013</v>
      </c>
      <c r="G1756" s="218" t="s">
        <v>185</v>
      </c>
      <c r="H1756" s="219">
        <v>36.069000000000003</v>
      </c>
      <c r="I1756" s="220"/>
      <c r="J1756" s="221">
        <f>ROUND(I1756*H1756,2)</f>
        <v>0</v>
      </c>
      <c r="K1756" s="222"/>
      <c r="L1756" s="44"/>
      <c r="M1756" s="223" t="s">
        <v>1</v>
      </c>
      <c r="N1756" s="224" t="s">
        <v>39</v>
      </c>
      <c r="O1756" s="91"/>
      <c r="P1756" s="225">
        <f>O1756*H1756</f>
        <v>0</v>
      </c>
      <c r="Q1756" s="225">
        <v>0.00032000000000000003</v>
      </c>
      <c r="R1756" s="225">
        <f>Q1756*H1756</f>
        <v>0.011542080000000001</v>
      </c>
      <c r="S1756" s="225">
        <v>0</v>
      </c>
      <c r="T1756" s="226">
        <f>S1756*H1756</f>
        <v>0</v>
      </c>
      <c r="U1756" s="38"/>
      <c r="V1756" s="38"/>
      <c r="W1756" s="38"/>
      <c r="X1756" s="38"/>
      <c r="Y1756" s="38"/>
      <c r="Z1756" s="38"/>
      <c r="AA1756" s="38"/>
      <c r="AB1756" s="38"/>
      <c r="AC1756" s="38"/>
      <c r="AD1756" s="38"/>
      <c r="AE1756" s="38"/>
      <c r="AR1756" s="227" t="s">
        <v>279</v>
      </c>
      <c r="AT1756" s="227" t="s">
        <v>146</v>
      </c>
      <c r="AU1756" s="227" t="s">
        <v>151</v>
      </c>
      <c r="AY1756" s="17" t="s">
        <v>143</v>
      </c>
      <c r="BE1756" s="228">
        <f>IF(N1756="základní",J1756,0)</f>
        <v>0</v>
      </c>
      <c r="BF1756" s="228">
        <f>IF(N1756="snížená",J1756,0)</f>
        <v>0</v>
      </c>
      <c r="BG1756" s="228">
        <f>IF(N1756="zákl. přenesená",J1756,0)</f>
        <v>0</v>
      </c>
      <c r="BH1756" s="228">
        <f>IF(N1756="sníž. přenesená",J1756,0)</f>
        <v>0</v>
      </c>
      <c r="BI1756" s="228">
        <f>IF(N1756="nulová",J1756,0)</f>
        <v>0</v>
      </c>
      <c r="BJ1756" s="17" t="s">
        <v>151</v>
      </c>
      <c r="BK1756" s="228">
        <f>ROUND(I1756*H1756,2)</f>
        <v>0</v>
      </c>
      <c r="BL1756" s="17" t="s">
        <v>279</v>
      </c>
      <c r="BM1756" s="227" t="s">
        <v>2014</v>
      </c>
    </row>
    <row r="1757" s="13" customFormat="1">
      <c r="A1757" s="13"/>
      <c r="B1757" s="229"/>
      <c r="C1757" s="230"/>
      <c r="D1757" s="231" t="s">
        <v>153</v>
      </c>
      <c r="E1757" s="232" t="s">
        <v>1</v>
      </c>
      <c r="F1757" s="233" t="s">
        <v>1970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153</v>
      </c>
      <c r="AU1757" s="239" t="s">
        <v>151</v>
      </c>
      <c r="AV1757" s="13" t="s">
        <v>81</v>
      </c>
      <c r="AW1757" s="13" t="s">
        <v>30</v>
      </c>
      <c r="AX1757" s="13" t="s">
        <v>73</v>
      </c>
      <c r="AY1757" s="239" t="s">
        <v>143</v>
      </c>
    </row>
    <row r="1758" s="13" customFormat="1">
      <c r="A1758" s="13"/>
      <c r="B1758" s="229"/>
      <c r="C1758" s="230"/>
      <c r="D1758" s="231" t="s">
        <v>153</v>
      </c>
      <c r="E1758" s="232" t="s">
        <v>1</v>
      </c>
      <c r="F1758" s="233" t="s">
        <v>1971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153</v>
      </c>
      <c r="AU1758" s="239" t="s">
        <v>151</v>
      </c>
      <c r="AV1758" s="13" t="s">
        <v>81</v>
      </c>
      <c r="AW1758" s="13" t="s">
        <v>30</v>
      </c>
      <c r="AX1758" s="13" t="s">
        <v>73</v>
      </c>
      <c r="AY1758" s="239" t="s">
        <v>143</v>
      </c>
    </row>
    <row r="1759" s="14" customFormat="1">
      <c r="A1759" s="14"/>
      <c r="B1759" s="240"/>
      <c r="C1759" s="241"/>
      <c r="D1759" s="231" t="s">
        <v>153</v>
      </c>
      <c r="E1759" s="242" t="s">
        <v>1</v>
      </c>
      <c r="F1759" s="243" t="s">
        <v>1972</v>
      </c>
      <c r="G1759" s="241"/>
      <c r="H1759" s="244">
        <v>2.8220000000000001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153</v>
      </c>
      <c r="AU1759" s="250" t="s">
        <v>151</v>
      </c>
      <c r="AV1759" s="14" t="s">
        <v>151</v>
      </c>
      <c r="AW1759" s="14" t="s">
        <v>30</v>
      </c>
      <c r="AX1759" s="14" t="s">
        <v>73</v>
      </c>
      <c r="AY1759" s="250" t="s">
        <v>143</v>
      </c>
    </row>
    <row r="1760" s="13" customFormat="1">
      <c r="A1760" s="13"/>
      <c r="B1760" s="229"/>
      <c r="C1760" s="230"/>
      <c r="D1760" s="231" t="s">
        <v>153</v>
      </c>
      <c r="E1760" s="232" t="s">
        <v>1</v>
      </c>
      <c r="F1760" s="233" t="s">
        <v>1598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153</v>
      </c>
      <c r="AU1760" s="239" t="s">
        <v>151</v>
      </c>
      <c r="AV1760" s="13" t="s">
        <v>81</v>
      </c>
      <c r="AW1760" s="13" t="s">
        <v>30</v>
      </c>
      <c r="AX1760" s="13" t="s">
        <v>73</v>
      </c>
      <c r="AY1760" s="239" t="s">
        <v>143</v>
      </c>
    </row>
    <row r="1761" s="14" customFormat="1">
      <c r="A1761" s="14"/>
      <c r="B1761" s="240"/>
      <c r="C1761" s="241"/>
      <c r="D1761" s="231" t="s">
        <v>153</v>
      </c>
      <c r="E1761" s="242" t="s">
        <v>1</v>
      </c>
      <c r="F1761" s="243" t="s">
        <v>1958</v>
      </c>
      <c r="G1761" s="241"/>
      <c r="H1761" s="244">
        <v>2.3940000000000001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153</v>
      </c>
      <c r="AU1761" s="250" t="s">
        <v>151</v>
      </c>
      <c r="AV1761" s="14" t="s">
        <v>151</v>
      </c>
      <c r="AW1761" s="14" t="s">
        <v>30</v>
      </c>
      <c r="AX1761" s="14" t="s">
        <v>73</v>
      </c>
      <c r="AY1761" s="250" t="s">
        <v>143</v>
      </c>
    </row>
    <row r="1762" s="13" customFormat="1">
      <c r="A1762" s="13"/>
      <c r="B1762" s="229"/>
      <c r="C1762" s="230"/>
      <c r="D1762" s="231" t="s">
        <v>153</v>
      </c>
      <c r="E1762" s="232" t="s">
        <v>1</v>
      </c>
      <c r="F1762" s="233" t="s">
        <v>1973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153</v>
      </c>
      <c r="AU1762" s="239" t="s">
        <v>151</v>
      </c>
      <c r="AV1762" s="13" t="s">
        <v>81</v>
      </c>
      <c r="AW1762" s="13" t="s">
        <v>30</v>
      </c>
      <c r="AX1762" s="13" t="s">
        <v>73</v>
      </c>
      <c r="AY1762" s="239" t="s">
        <v>143</v>
      </c>
    </row>
    <row r="1763" s="14" customFormat="1">
      <c r="A1763" s="14"/>
      <c r="B1763" s="240"/>
      <c r="C1763" s="241"/>
      <c r="D1763" s="231" t="s">
        <v>153</v>
      </c>
      <c r="E1763" s="242" t="s">
        <v>1</v>
      </c>
      <c r="F1763" s="243" t="s">
        <v>1974</v>
      </c>
      <c r="G1763" s="241"/>
      <c r="H1763" s="244">
        <v>3.0310000000000001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153</v>
      </c>
      <c r="AU1763" s="250" t="s">
        <v>151</v>
      </c>
      <c r="AV1763" s="14" t="s">
        <v>151</v>
      </c>
      <c r="AW1763" s="14" t="s">
        <v>30</v>
      </c>
      <c r="AX1763" s="14" t="s">
        <v>73</v>
      </c>
      <c r="AY1763" s="250" t="s">
        <v>143</v>
      </c>
    </row>
    <row r="1764" s="13" customFormat="1">
      <c r="A1764" s="13"/>
      <c r="B1764" s="229"/>
      <c r="C1764" s="230"/>
      <c r="D1764" s="231" t="s">
        <v>153</v>
      </c>
      <c r="E1764" s="232" t="s">
        <v>1</v>
      </c>
      <c r="F1764" s="233" t="s">
        <v>1961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153</v>
      </c>
      <c r="AU1764" s="239" t="s">
        <v>151</v>
      </c>
      <c r="AV1764" s="13" t="s">
        <v>81</v>
      </c>
      <c r="AW1764" s="13" t="s">
        <v>30</v>
      </c>
      <c r="AX1764" s="13" t="s">
        <v>73</v>
      </c>
      <c r="AY1764" s="239" t="s">
        <v>143</v>
      </c>
    </row>
    <row r="1765" s="14" customFormat="1">
      <c r="A1765" s="14"/>
      <c r="B1765" s="240"/>
      <c r="C1765" s="241"/>
      <c r="D1765" s="231" t="s">
        <v>153</v>
      </c>
      <c r="E1765" s="242" t="s">
        <v>1</v>
      </c>
      <c r="F1765" s="243" t="s">
        <v>1962</v>
      </c>
      <c r="G1765" s="241"/>
      <c r="H1765" s="244">
        <v>2.718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153</v>
      </c>
      <c r="AU1765" s="250" t="s">
        <v>151</v>
      </c>
      <c r="AV1765" s="14" t="s">
        <v>151</v>
      </c>
      <c r="AW1765" s="14" t="s">
        <v>30</v>
      </c>
      <c r="AX1765" s="14" t="s">
        <v>73</v>
      </c>
      <c r="AY1765" s="250" t="s">
        <v>143</v>
      </c>
    </row>
    <row r="1766" s="13" customFormat="1">
      <c r="A1766" s="13"/>
      <c r="B1766" s="229"/>
      <c r="C1766" s="230"/>
      <c r="D1766" s="231" t="s">
        <v>153</v>
      </c>
      <c r="E1766" s="232" t="s">
        <v>1</v>
      </c>
      <c r="F1766" s="233" t="s">
        <v>1963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153</v>
      </c>
      <c r="AU1766" s="239" t="s">
        <v>151</v>
      </c>
      <c r="AV1766" s="13" t="s">
        <v>81</v>
      </c>
      <c r="AW1766" s="13" t="s">
        <v>30</v>
      </c>
      <c r="AX1766" s="13" t="s">
        <v>73</v>
      </c>
      <c r="AY1766" s="239" t="s">
        <v>143</v>
      </c>
    </row>
    <row r="1767" s="14" customFormat="1">
      <c r="A1767" s="14"/>
      <c r="B1767" s="240"/>
      <c r="C1767" s="241"/>
      <c r="D1767" s="231" t="s">
        <v>153</v>
      </c>
      <c r="E1767" s="242" t="s">
        <v>1</v>
      </c>
      <c r="F1767" s="243" t="s">
        <v>1964</v>
      </c>
      <c r="G1767" s="241"/>
      <c r="H1767" s="244">
        <v>3.113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153</v>
      </c>
      <c r="AU1767" s="250" t="s">
        <v>151</v>
      </c>
      <c r="AV1767" s="14" t="s">
        <v>151</v>
      </c>
      <c r="AW1767" s="14" t="s">
        <v>30</v>
      </c>
      <c r="AX1767" s="14" t="s">
        <v>73</v>
      </c>
      <c r="AY1767" s="250" t="s">
        <v>143</v>
      </c>
    </row>
    <row r="1768" s="13" customFormat="1">
      <c r="A1768" s="13"/>
      <c r="B1768" s="229"/>
      <c r="C1768" s="230"/>
      <c r="D1768" s="231" t="s">
        <v>153</v>
      </c>
      <c r="E1768" s="232" t="s">
        <v>1</v>
      </c>
      <c r="F1768" s="233" t="s">
        <v>1975</v>
      </c>
      <c r="G1768" s="230"/>
      <c r="H1768" s="232" t="s">
        <v>1</v>
      </c>
      <c r="I1768" s="234"/>
      <c r="J1768" s="230"/>
      <c r="K1768" s="230"/>
      <c r="L1768" s="235"/>
      <c r="M1768" s="236"/>
      <c r="N1768" s="237"/>
      <c r="O1768" s="237"/>
      <c r="P1768" s="237"/>
      <c r="Q1768" s="237"/>
      <c r="R1768" s="237"/>
      <c r="S1768" s="237"/>
      <c r="T1768" s="238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9" t="s">
        <v>153</v>
      </c>
      <c r="AU1768" s="239" t="s">
        <v>151</v>
      </c>
      <c r="AV1768" s="13" t="s">
        <v>81</v>
      </c>
      <c r="AW1768" s="13" t="s">
        <v>30</v>
      </c>
      <c r="AX1768" s="13" t="s">
        <v>73</v>
      </c>
      <c r="AY1768" s="239" t="s">
        <v>143</v>
      </c>
    </row>
    <row r="1769" s="14" customFormat="1">
      <c r="A1769" s="14"/>
      <c r="B1769" s="240"/>
      <c r="C1769" s="241"/>
      <c r="D1769" s="231" t="s">
        <v>153</v>
      </c>
      <c r="E1769" s="242" t="s">
        <v>1</v>
      </c>
      <c r="F1769" s="243" t="s">
        <v>1972</v>
      </c>
      <c r="G1769" s="241"/>
      <c r="H1769" s="244">
        <v>2.8220000000000001</v>
      </c>
      <c r="I1769" s="245"/>
      <c r="J1769" s="241"/>
      <c r="K1769" s="241"/>
      <c r="L1769" s="246"/>
      <c r="M1769" s="247"/>
      <c r="N1769" s="248"/>
      <c r="O1769" s="248"/>
      <c r="P1769" s="248"/>
      <c r="Q1769" s="248"/>
      <c r="R1769" s="248"/>
      <c r="S1769" s="248"/>
      <c r="T1769" s="249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0" t="s">
        <v>153</v>
      </c>
      <c r="AU1769" s="250" t="s">
        <v>151</v>
      </c>
      <c r="AV1769" s="14" t="s">
        <v>151</v>
      </c>
      <c r="AW1769" s="14" t="s">
        <v>30</v>
      </c>
      <c r="AX1769" s="14" t="s">
        <v>73</v>
      </c>
      <c r="AY1769" s="250" t="s">
        <v>143</v>
      </c>
    </row>
    <row r="1770" s="13" customFormat="1">
      <c r="A1770" s="13"/>
      <c r="B1770" s="229"/>
      <c r="C1770" s="230"/>
      <c r="D1770" s="231" t="s">
        <v>153</v>
      </c>
      <c r="E1770" s="232" t="s">
        <v>1</v>
      </c>
      <c r="F1770" s="233" t="s">
        <v>1976</v>
      </c>
      <c r="G1770" s="230"/>
      <c r="H1770" s="232" t="s">
        <v>1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153</v>
      </c>
      <c r="AU1770" s="239" t="s">
        <v>151</v>
      </c>
      <c r="AV1770" s="13" t="s">
        <v>81</v>
      </c>
      <c r="AW1770" s="13" t="s">
        <v>30</v>
      </c>
      <c r="AX1770" s="13" t="s">
        <v>73</v>
      </c>
      <c r="AY1770" s="239" t="s">
        <v>143</v>
      </c>
    </row>
    <row r="1771" s="13" customFormat="1">
      <c r="A1771" s="13"/>
      <c r="B1771" s="229"/>
      <c r="C1771" s="230"/>
      <c r="D1771" s="231" t="s">
        <v>153</v>
      </c>
      <c r="E1771" s="232" t="s">
        <v>1</v>
      </c>
      <c r="F1771" s="233" t="s">
        <v>1977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153</v>
      </c>
      <c r="AU1771" s="239" t="s">
        <v>151</v>
      </c>
      <c r="AV1771" s="13" t="s">
        <v>81</v>
      </c>
      <c r="AW1771" s="13" t="s">
        <v>30</v>
      </c>
      <c r="AX1771" s="13" t="s">
        <v>73</v>
      </c>
      <c r="AY1771" s="239" t="s">
        <v>143</v>
      </c>
    </row>
    <row r="1772" s="14" customFormat="1">
      <c r="A1772" s="14"/>
      <c r="B1772" s="240"/>
      <c r="C1772" s="241"/>
      <c r="D1772" s="231" t="s">
        <v>153</v>
      </c>
      <c r="E1772" s="242" t="s">
        <v>1</v>
      </c>
      <c r="F1772" s="243" t="s">
        <v>1978</v>
      </c>
      <c r="G1772" s="241"/>
      <c r="H1772" s="244">
        <v>3.577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153</v>
      </c>
      <c r="AU1772" s="250" t="s">
        <v>151</v>
      </c>
      <c r="AV1772" s="14" t="s">
        <v>151</v>
      </c>
      <c r="AW1772" s="14" t="s">
        <v>30</v>
      </c>
      <c r="AX1772" s="14" t="s">
        <v>73</v>
      </c>
      <c r="AY1772" s="250" t="s">
        <v>143</v>
      </c>
    </row>
    <row r="1773" s="13" customFormat="1">
      <c r="A1773" s="13"/>
      <c r="B1773" s="229"/>
      <c r="C1773" s="230"/>
      <c r="D1773" s="231" t="s">
        <v>153</v>
      </c>
      <c r="E1773" s="232" t="s">
        <v>1</v>
      </c>
      <c r="F1773" s="233" t="s">
        <v>1598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153</v>
      </c>
      <c r="AU1773" s="239" t="s">
        <v>151</v>
      </c>
      <c r="AV1773" s="13" t="s">
        <v>81</v>
      </c>
      <c r="AW1773" s="13" t="s">
        <v>30</v>
      </c>
      <c r="AX1773" s="13" t="s">
        <v>73</v>
      </c>
      <c r="AY1773" s="239" t="s">
        <v>143</v>
      </c>
    </row>
    <row r="1774" s="14" customFormat="1">
      <c r="A1774" s="14"/>
      <c r="B1774" s="240"/>
      <c r="C1774" s="241"/>
      <c r="D1774" s="231" t="s">
        <v>153</v>
      </c>
      <c r="E1774" s="242" t="s">
        <v>1</v>
      </c>
      <c r="F1774" s="243" t="s">
        <v>1979</v>
      </c>
      <c r="G1774" s="241"/>
      <c r="H1774" s="244">
        <v>2.694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153</v>
      </c>
      <c r="AU1774" s="250" t="s">
        <v>151</v>
      </c>
      <c r="AV1774" s="14" t="s">
        <v>151</v>
      </c>
      <c r="AW1774" s="14" t="s">
        <v>30</v>
      </c>
      <c r="AX1774" s="14" t="s">
        <v>73</v>
      </c>
      <c r="AY1774" s="250" t="s">
        <v>143</v>
      </c>
    </row>
    <row r="1775" s="13" customFormat="1">
      <c r="A1775" s="13"/>
      <c r="B1775" s="229"/>
      <c r="C1775" s="230"/>
      <c r="D1775" s="231" t="s">
        <v>153</v>
      </c>
      <c r="E1775" s="232" t="s">
        <v>1</v>
      </c>
      <c r="F1775" s="233" t="s">
        <v>1980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153</v>
      </c>
      <c r="AU1775" s="239" t="s">
        <v>151</v>
      </c>
      <c r="AV1775" s="13" t="s">
        <v>81</v>
      </c>
      <c r="AW1775" s="13" t="s">
        <v>30</v>
      </c>
      <c r="AX1775" s="13" t="s">
        <v>73</v>
      </c>
      <c r="AY1775" s="239" t="s">
        <v>143</v>
      </c>
    </row>
    <row r="1776" s="14" customFormat="1">
      <c r="A1776" s="14"/>
      <c r="B1776" s="240"/>
      <c r="C1776" s="241"/>
      <c r="D1776" s="231" t="s">
        <v>153</v>
      </c>
      <c r="E1776" s="242" t="s">
        <v>1</v>
      </c>
      <c r="F1776" s="243" t="s">
        <v>1981</v>
      </c>
      <c r="G1776" s="241"/>
      <c r="H1776" s="244">
        <v>3.6179999999999999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153</v>
      </c>
      <c r="AU1776" s="250" t="s">
        <v>151</v>
      </c>
      <c r="AV1776" s="14" t="s">
        <v>151</v>
      </c>
      <c r="AW1776" s="14" t="s">
        <v>30</v>
      </c>
      <c r="AX1776" s="14" t="s">
        <v>73</v>
      </c>
      <c r="AY1776" s="250" t="s">
        <v>143</v>
      </c>
    </row>
    <row r="1777" s="13" customFormat="1">
      <c r="A1777" s="13"/>
      <c r="B1777" s="229"/>
      <c r="C1777" s="230"/>
      <c r="D1777" s="231" t="s">
        <v>153</v>
      </c>
      <c r="E1777" s="232" t="s">
        <v>1</v>
      </c>
      <c r="F1777" s="233" t="s">
        <v>1961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153</v>
      </c>
      <c r="AU1777" s="239" t="s">
        <v>151</v>
      </c>
      <c r="AV1777" s="13" t="s">
        <v>81</v>
      </c>
      <c r="AW1777" s="13" t="s">
        <v>30</v>
      </c>
      <c r="AX1777" s="13" t="s">
        <v>73</v>
      </c>
      <c r="AY1777" s="239" t="s">
        <v>143</v>
      </c>
    </row>
    <row r="1778" s="14" customFormat="1">
      <c r="A1778" s="14"/>
      <c r="B1778" s="240"/>
      <c r="C1778" s="241"/>
      <c r="D1778" s="231" t="s">
        <v>153</v>
      </c>
      <c r="E1778" s="242" t="s">
        <v>1</v>
      </c>
      <c r="F1778" s="243" t="s">
        <v>1982</v>
      </c>
      <c r="G1778" s="241"/>
      <c r="H1778" s="244">
        <v>2.823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153</v>
      </c>
      <c r="AU1778" s="250" t="s">
        <v>151</v>
      </c>
      <c r="AV1778" s="14" t="s">
        <v>151</v>
      </c>
      <c r="AW1778" s="14" t="s">
        <v>30</v>
      </c>
      <c r="AX1778" s="14" t="s">
        <v>73</v>
      </c>
      <c r="AY1778" s="250" t="s">
        <v>143</v>
      </c>
    </row>
    <row r="1779" s="13" customFormat="1">
      <c r="A1779" s="13"/>
      <c r="B1779" s="229"/>
      <c r="C1779" s="230"/>
      <c r="D1779" s="231" t="s">
        <v>153</v>
      </c>
      <c r="E1779" s="232" t="s">
        <v>1</v>
      </c>
      <c r="F1779" s="233" t="s">
        <v>1963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153</v>
      </c>
      <c r="AU1779" s="239" t="s">
        <v>151</v>
      </c>
      <c r="AV1779" s="13" t="s">
        <v>81</v>
      </c>
      <c r="AW1779" s="13" t="s">
        <v>30</v>
      </c>
      <c r="AX1779" s="13" t="s">
        <v>73</v>
      </c>
      <c r="AY1779" s="239" t="s">
        <v>143</v>
      </c>
    </row>
    <row r="1780" s="14" customFormat="1">
      <c r="A1780" s="14"/>
      <c r="B1780" s="240"/>
      <c r="C1780" s="241"/>
      <c r="D1780" s="231" t="s">
        <v>153</v>
      </c>
      <c r="E1780" s="242" t="s">
        <v>1</v>
      </c>
      <c r="F1780" s="243" t="s">
        <v>1983</v>
      </c>
      <c r="G1780" s="241"/>
      <c r="H1780" s="244">
        <v>2.8799999999999999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153</v>
      </c>
      <c r="AU1780" s="250" t="s">
        <v>151</v>
      </c>
      <c r="AV1780" s="14" t="s">
        <v>151</v>
      </c>
      <c r="AW1780" s="14" t="s">
        <v>30</v>
      </c>
      <c r="AX1780" s="14" t="s">
        <v>73</v>
      </c>
      <c r="AY1780" s="250" t="s">
        <v>143</v>
      </c>
    </row>
    <row r="1781" s="13" customFormat="1">
      <c r="A1781" s="13"/>
      <c r="B1781" s="229"/>
      <c r="C1781" s="230"/>
      <c r="D1781" s="231" t="s">
        <v>153</v>
      </c>
      <c r="E1781" s="232" t="s">
        <v>1</v>
      </c>
      <c r="F1781" s="233" t="s">
        <v>1965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153</v>
      </c>
      <c r="AU1781" s="239" t="s">
        <v>151</v>
      </c>
      <c r="AV1781" s="13" t="s">
        <v>81</v>
      </c>
      <c r="AW1781" s="13" t="s">
        <v>30</v>
      </c>
      <c r="AX1781" s="13" t="s">
        <v>73</v>
      </c>
      <c r="AY1781" s="239" t="s">
        <v>143</v>
      </c>
    </row>
    <row r="1782" s="14" customFormat="1">
      <c r="A1782" s="14"/>
      <c r="B1782" s="240"/>
      <c r="C1782" s="241"/>
      <c r="D1782" s="231" t="s">
        <v>153</v>
      </c>
      <c r="E1782" s="242" t="s">
        <v>1</v>
      </c>
      <c r="F1782" s="243" t="s">
        <v>1978</v>
      </c>
      <c r="G1782" s="241"/>
      <c r="H1782" s="244">
        <v>3.577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153</v>
      </c>
      <c r="AU1782" s="250" t="s">
        <v>151</v>
      </c>
      <c r="AV1782" s="14" t="s">
        <v>151</v>
      </c>
      <c r="AW1782" s="14" t="s">
        <v>30</v>
      </c>
      <c r="AX1782" s="14" t="s">
        <v>73</v>
      </c>
      <c r="AY1782" s="250" t="s">
        <v>143</v>
      </c>
    </row>
    <row r="1783" s="15" customFormat="1">
      <c r="A1783" s="15"/>
      <c r="B1783" s="251"/>
      <c r="C1783" s="252"/>
      <c r="D1783" s="231" t="s">
        <v>153</v>
      </c>
      <c r="E1783" s="253" t="s">
        <v>1</v>
      </c>
      <c r="F1783" s="254" t="s">
        <v>163</v>
      </c>
      <c r="G1783" s="252"/>
      <c r="H1783" s="255">
        <v>36.068999999999996</v>
      </c>
      <c r="I1783" s="256"/>
      <c r="J1783" s="252"/>
      <c r="K1783" s="252"/>
      <c r="L1783" s="257"/>
      <c r="M1783" s="258"/>
      <c r="N1783" s="259"/>
      <c r="O1783" s="259"/>
      <c r="P1783" s="259"/>
      <c r="Q1783" s="259"/>
      <c r="R1783" s="259"/>
      <c r="S1783" s="259"/>
      <c r="T1783" s="260"/>
      <c r="U1783" s="15"/>
      <c r="V1783" s="15"/>
      <c r="W1783" s="15"/>
      <c r="X1783" s="15"/>
      <c r="Y1783" s="15"/>
      <c r="Z1783" s="15"/>
      <c r="AA1783" s="15"/>
      <c r="AB1783" s="15"/>
      <c r="AC1783" s="15"/>
      <c r="AD1783" s="15"/>
      <c r="AE1783" s="15"/>
      <c r="AT1783" s="261" t="s">
        <v>153</v>
      </c>
      <c r="AU1783" s="261" t="s">
        <v>151</v>
      </c>
      <c r="AV1783" s="15" t="s">
        <v>150</v>
      </c>
      <c r="AW1783" s="15" t="s">
        <v>30</v>
      </c>
      <c r="AX1783" s="15" t="s">
        <v>81</v>
      </c>
      <c r="AY1783" s="261" t="s">
        <v>143</v>
      </c>
    </row>
    <row r="1784" s="2" customFormat="1" ht="24.15" customHeight="1">
      <c r="A1784" s="38"/>
      <c r="B1784" s="39"/>
      <c r="C1784" s="215" t="s">
        <v>2015</v>
      </c>
      <c r="D1784" s="215" t="s">
        <v>146</v>
      </c>
      <c r="E1784" s="216" t="s">
        <v>2016</v>
      </c>
      <c r="F1784" s="217" t="s">
        <v>2017</v>
      </c>
      <c r="G1784" s="218" t="s">
        <v>192</v>
      </c>
      <c r="H1784" s="219">
        <v>11.5</v>
      </c>
      <c r="I1784" s="220"/>
      <c r="J1784" s="221">
        <f>ROUND(I1784*H1784,2)</f>
        <v>0</v>
      </c>
      <c r="K1784" s="222"/>
      <c r="L1784" s="44"/>
      <c r="M1784" s="223" t="s">
        <v>1</v>
      </c>
      <c r="N1784" s="224" t="s">
        <v>39</v>
      </c>
      <c r="O1784" s="91"/>
      <c r="P1784" s="225">
        <f>O1784*H1784</f>
        <v>0</v>
      </c>
      <c r="Q1784" s="225">
        <v>0</v>
      </c>
      <c r="R1784" s="225">
        <f>Q1784*H1784</f>
        <v>0</v>
      </c>
      <c r="S1784" s="225">
        <v>0</v>
      </c>
      <c r="T1784" s="226">
        <f>S1784*H1784</f>
        <v>0</v>
      </c>
      <c r="U1784" s="38"/>
      <c r="V1784" s="38"/>
      <c r="W1784" s="38"/>
      <c r="X1784" s="38"/>
      <c r="Y1784" s="38"/>
      <c r="Z1784" s="38"/>
      <c r="AA1784" s="38"/>
      <c r="AB1784" s="38"/>
      <c r="AC1784" s="38"/>
      <c r="AD1784" s="38"/>
      <c r="AE1784" s="38"/>
      <c r="AR1784" s="227" t="s">
        <v>279</v>
      </c>
      <c r="AT1784" s="227" t="s">
        <v>146</v>
      </c>
      <c r="AU1784" s="227" t="s">
        <v>151</v>
      </c>
      <c r="AY1784" s="17" t="s">
        <v>143</v>
      </c>
      <c r="BE1784" s="228">
        <f>IF(N1784="základní",J1784,0)</f>
        <v>0</v>
      </c>
      <c r="BF1784" s="228">
        <f>IF(N1784="snížená",J1784,0)</f>
        <v>0</v>
      </c>
      <c r="BG1784" s="228">
        <f>IF(N1784="zákl. přenesená",J1784,0)</f>
        <v>0</v>
      </c>
      <c r="BH1784" s="228">
        <f>IF(N1784="sníž. přenesená",J1784,0)</f>
        <v>0</v>
      </c>
      <c r="BI1784" s="228">
        <f>IF(N1784="nulová",J1784,0)</f>
        <v>0</v>
      </c>
      <c r="BJ1784" s="17" t="s">
        <v>151</v>
      </c>
      <c r="BK1784" s="228">
        <f>ROUND(I1784*H1784,2)</f>
        <v>0</v>
      </c>
      <c r="BL1784" s="17" t="s">
        <v>279</v>
      </c>
      <c r="BM1784" s="227" t="s">
        <v>2018</v>
      </c>
    </row>
    <row r="1785" s="14" customFormat="1">
      <c r="A1785" s="14"/>
      <c r="B1785" s="240"/>
      <c r="C1785" s="241"/>
      <c r="D1785" s="231" t="s">
        <v>153</v>
      </c>
      <c r="E1785" s="242" t="s">
        <v>1</v>
      </c>
      <c r="F1785" s="243" t="s">
        <v>2019</v>
      </c>
      <c r="G1785" s="241"/>
      <c r="H1785" s="244">
        <v>11.5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153</v>
      </c>
      <c r="AU1785" s="250" t="s">
        <v>151</v>
      </c>
      <c r="AV1785" s="14" t="s">
        <v>151</v>
      </c>
      <c r="AW1785" s="14" t="s">
        <v>30</v>
      </c>
      <c r="AX1785" s="14" t="s">
        <v>81</v>
      </c>
      <c r="AY1785" s="250" t="s">
        <v>143</v>
      </c>
    </row>
    <row r="1786" s="2" customFormat="1" ht="24.15" customHeight="1">
      <c r="A1786" s="38"/>
      <c r="B1786" s="39"/>
      <c r="C1786" s="215" t="s">
        <v>2020</v>
      </c>
      <c r="D1786" s="215" t="s">
        <v>146</v>
      </c>
      <c r="E1786" s="216" t="s">
        <v>2021</v>
      </c>
      <c r="F1786" s="217" t="s">
        <v>2022</v>
      </c>
      <c r="G1786" s="218" t="s">
        <v>192</v>
      </c>
      <c r="H1786" s="219">
        <v>11.5</v>
      </c>
      <c r="I1786" s="220"/>
      <c r="J1786" s="221">
        <f>ROUND(I1786*H1786,2)</f>
        <v>0</v>
      </c>
      <c r="K1786" s="222"/>
      <c r="L1786" s="44"/>
      <c r="M1786" s="223" t="s">
        <v>1</v>
      </c>
      <c r="N1786" s="224" t="s">
        <v>39</v>
      </c>
      <c r="O1786" s="91"/>
      <c r="P1786" s="225">
        <f>O1786*H1786</f>
        <v>0</v>
      </c>
      <c r="Q1786" s="225">
        <v>3.0000000000000001E-05</v>
      </c>
      <c r="R1786" s="225">
        <f>Q1786*H1786</f>
        <v>0.00034499999999999998</v>
      </c>
      <c r="S1786" s="225">
        <v>0</v>
      </c>
      <c r="T1786" s="226">
        <f>S1786*H1786</f>
        <v>0</v>
      </c>
      <c r="U1786" s="38"/>
      <c r="V1786" s="38"/>
      <c r="W1786" s="38"/>
      <c r="X1786" s="38"/>
      <c r="Y1786" s="38"/>
      <c r="Z1786" s="38"/>
      <c r="AA1786" s="38"/>
      <c r="AB1786" s="38"/>
      <c r="AC1786" s="38"/>
      <c r="AD1786" s="38"/>
      <c r="AE1786" s="38"/>
      <c r="AR1786" s="227" t="s">
        <v>279</v>
      </c>
      <c r="AT1786" s="227" t="s">
        <v>146</v>
      </c>
      <c r="AU1786" s="227" t="s">
        <v>151</v>
      </c>
      <c r="AY1786" s="17" t="s">
        <v>143</v>
      </c>
      <c r="BE1786" s="228">
        <f>IF(N1786="základní",J1786,0)</f>
        <v>0</v>
      </c>
      <c r="BF1786" s="228">
        <f>IF(N1786="snížená",J1786,0)</f>
        <v>0</v>
      </c>
      <c r="BG1786" s="228">
        <f>IF(N1786="zákl. přenesená",J1786,0)</f>
        <v>0</v>
      </c>
      <c r="BH1786" s="228">
        <f>IF(N1786="sníž. přenesená",J1786,0)</f>
        <v>0</v>
      </c>
      <c r="BI1786" s="228">
        <f>IF(N1786="nulová",J1786,0)</f>
        <v>0</v>
      </c>
      <c r="BJ1786" s="17" t="s">
        <v>151</v>
      </c>
      <c r="BK1786" s="228">
        <f>ROUND(I1786*H1786,2)</f>
        <v>0</v>
      </c>
      <c r="BL1786" s="17" t="s">
        <v>279</v>
      </c>
      <c r="BM1786" s="227" t="s">
        <v>2023</v>
      </c>
    </row>
    <row r="1787" s="14" customFormat="1">
      <c r="A1787" s="14"/>
      <c r="B1787" s="240"/>
      <c r="C1787" s="241"/>
      <c r="D1787" s="231" t="s">
        <v>153</v>
      </c>
      <c r="E1787" s="242" t="s">
        <v>1</v>
      </c>
      <c r="F1787" s="243" t="s">
        <v>2019</v>
      </c>
      <c r="G1787" s="241"/>
      <c r="H1787" s="244">
        <v>11.5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153</v>
      </c>
      <c r="AU1787" s="250" t="s">
        <v>151</v>
      </c>
      <c r="AV1787" s="14" t="s">
        <v>151</v>
      </c>
      <c r="AW1787" s="14" t="s">
        <v>30</v>
      </c>
      <c r="AX1787" s="14" t="s">
        <v>81</v>
      </c>
      <c r="AY1787" s="250" t="s">
        <v>143</v>
      </c>
    </row>
    <row r="1788" s="12" customFormat="1" ht="22.8" customHeight="1">
      <c r="A1788" s="12"/>
      <c r="B1788" s="199"/>
      <c r="C1788" s="200"/>
      <c r="D1788" s="201" t="s">
        <v>72</v>
      </c>
      <c r="E1788" s="213" t="s">
        <v>2024</v>
      </c>
      <c r="F1788" s="213" t="s">
        <v>2025</v>
      </c>
      <c r="G1788" s="200"/>
      <c r="H1788" s="200"/>
      <c r="I1788" s="203"/>
      <c r="J1788" s="214">
        <f>BK1788</f>
        <v>0</v>
      </c>
      <c r="K1788" s="200"/>
      <c r="L1788" s="205"/>
      <c r="M1788" s="206"/>
      <c r="N1788" s="207"/>
      <c r="O1788" s="207"/>
      <c r="P1788" s="208">
        <f>SUM(P1789:P2138)</f>
        <v>0</v>
      </c>
      <c r="Q1788" s="207"/>
      <c r="R1788" s="208">
        <f>SUM(R1789:R2138)</f>
        <v>0.46746133999999995</v>
      </c>
      <c r="S1788" s="207"/>
      <c r="T1788" s="209">
        <f>SUM(T1789:T2138)</f>
        <v>0.14728233999999998</v>
      </c>
      <c r="U1788" s="12"/>
      <c r="V1788" s="12"/>
      <c r="W1788" s="12"/>
      <c r="X1788" s="12"/>
      <c r="Y1788" s="12"/>
      <c r="Z1788" s="12"/>
      <c r="AA1788" s="12"/>
      <c r="AB1788" s="12"/>
      <c r="AC1788" s="12"/>
      <c r="AD1788" s="12"/>
      <c r="AE1788" s="12"/>
      <c r="AR1788" s="210" t="s">
        <v>151</v>
      </c>
      <c r="AT1788" s="211" t="s">
        <v>72</v>
      </c>
      <c r="AU1788" s="211" t="s">
        <v>81</v>
      </c>
      <c r="AY1788" s="210" t="s">
        <v>143</v>
      </c>
      <c r="BK1788" s="212">
        <f>SUM(BK1789:BK2138)</f>
        <v>0</v>
      </c>
    </row>
    <row r="1789" s="2" customFormat="1" ht="24.15" customHeight="1">
      <c r="A1789" s="38"/>
      <c r="B1789" s="39"/>
      <c r="C1789" s="215" t="s">
        <v>2026</v>
      </c>
      <c r="D1789" s="215" t="s">
        <v>146</v>
      </c>
      <c r="E1789" s="216" t="s">
        <v>2027</v>
      </c>
      <c r="F1789" s="217" t="s">
        <v>2028</v>
      </c>
      <c r="G1789" s="218" t="s">
        <v>185</v>
      </c>
      <c r="H1789" s="219">
        <v>320.17899999999997</v>
      </c>
      <c r="I1789" s="220"/>
      <c r="J1789" s="221">
        <f>ROUND(I1789*H1789,2)</f>
        <v>0</v>
      </c>
      <c r="K1789" s="222"/>
      <c r="L1789" s="44"/>
      <c r="M1789" s="223" t="s">
        <v>1</v>
      </c>
      <c r="N1789" s="224" t="s">
        <v>39</v>
      </c>
      <c r="O1789" s="91"/>
      <c r="P1789" s="225">
        <f>O1789*H1789</f>
        <v>0</v>
      </c>
      <c r="Q1789" s="225">
        <v>0</v>
      </c>
      <c r="R1789" s="225">
        <f>Q1789*H1789</f>
        <v>0</v>
      </c>
      <c r="S1789" s="225">
        <v>0</v>
      </c>
      <c r="T1789" s="226">
        <f>S1789*H1789</f>
        <v>0</v>
      </c>
      <c r="U1789" s="38"/>
      <c r="V1789" s="38"/>
      <c r="W1789" s="38"/>
      <c r="X1789" s="38"/>
      <c r="Y1789" s="38"/>
      <c r="Z1789" s="38"/>
      <c r="AA1789" s="38"/>
      <c r="AB1789" s="38"/>
      <c r="AC1789" s="38"/>
      <c r="AD1789" s="38"/>
      <c r="AE1789" s="38"/>
      <c r="AR1789" s="227" t="s">
        <v>279</v>
      </c>
      <c r="AT1789" s="227" t="s">
        <v>146</v>
      </c>
      <c r="AU1789" s="227" t="s">
        <v>151</v>
      </c>
      <c r="AY1789" s="17" t="s">
        <v>143</v>
      </c>
      <c r="BE1789" s="228">
        <f>IF(N1789="základní",J1789,0)</f>
        <v>0</v>
      </c>
      <c r="BF1789" s="228">
        <f>IF(N1789="snížená",J1789,0)</f>
        <v>0</v>
      </c>
      <c r="BG1789" s="228">
        <f>IF(N1789="zákl. přenesená",J1789,0)</f>
        <v>0</v>
      </c>
      <c r="BH1789" s="228">
        <f>IF(N1789="sníž. přenesená",J1789,0)</f>
        <v>0</v>
      </c>
      <c r="BI1789" s="228">
        <f>IF(N1789="nulová",J1789,0)</f>
        <v>0</v>
      </c>
      <c r="BJ1789" s="17" t="s">
        <v>151</v>
      </c>
      <c r="BK1789" s="228">
        <f>ROUND(I1789*H1789,2)</f>
        <v>0</v>
      </c>
      <c r="BL1789" s="17" t="s">
        <v>279</v>
      </c>
      <c r="BM1789" s="227" t="s">
        <v>2029</v>
      </c>
    </row>
    <row r="1790" s="13" customFormat="1">
      <c r="A1790" s="13"/>
      <c r="B1790" s="229"/>
      <c r="C1790" s="230"/>
      <c r="D1790" s="231" t="s">
        <v>153</v>
      </c>
      <c r="E1790" s="232" t="s">
        <v>1</v>
      </c>
      <c r="F1790" s="233" t="s">
        <v>2030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153</v>
      </c>
      <c r="AU1790" s="239" t="s">
        <v>151</v>
      </c>
      <c r="AV1790" s="13" t="s">
        <v>81</v>
      </c>
      <c r="AW1790" s="13" t="s">
        <v>30</v>
      </c>
      <c r="AX1790" s="13" t="s">
        <v>73</v>
      </c>
      <c r="AY1790" s="239" t="s">
        <v>143</v>
      </c>
    </row>
    <row r="1791" s="13" customFormat="1">
      <c r="A1791" s="13"/>
      <c r="B1791" s="229"/>
      <c r="C1791" s="230"/>
      <c r="D1791" s="231" t="s">
        <v>153</v>
      </c>
      <c r="E1791" s="232" t="s">
        <v>1</v>
      </c>
      <c r="F1791" s="233" t="s">
        <v>203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153</v>
      </c>
      <c r="AU1791" s="239" t="s">
        <v>151</v>
      </c>
      <c r="AV1791" s="13" t="s">
        <v>81</v>
      </c>
      <c r="AW1791" s="13" t="s">
        <v>30</v>
      </c>
      <c r="AX1791" s="13" t="s">
        <v>73</v>
      </c>
      <c r="AY1791" s="239" t="s">
        <v>143</v>
      </c>
    </row>
    <row r="1792" s="14" customFormat="1">
      <c r="A1792" s="14"/>
      <c r="B1792" s="240"/>
      <c r="C1792" s="241"/>
      <c r="D1792" s="231" t="s">
        <v>153</v>
      </c>
      <c r="E1792" s="242" t="s">
        <v>1</v>
      </c>
      <c r="F1792" s="243" t="s">
        <v>204</v>
      </c>
      <c r="G1792" s="241"/>
      <c r="H1792" s="244">
        <v>14.574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0" t="s">
        <v>153</v>
      </c>
      <c r="AU1792" s="250" t="s">
        <v>151</v>
      </c>
      <c r="AV1792" s="14" t="s">
        <v>151</v>
      </c>
      <c r="AW1792" s="14" t="s">
        <v>30</v>
      </c>
      <c r="AX1792" s="14" t="s">
        <v>73</v>
      </c>
      <c r="AY1792" s="250" t="s">
        <v>143</v>
      </c>
    </row>
    <row r="1793" s="13" customFormat="1">
      <c r="A1793" s="13"/>
      <c r="B1793" s="229"/>
      <c r="C1793" s="230"/>
      <c r="D1793" s="231" t="s">
        <v>153</v>
      </c>
      <c r="E1793" s="232" t="s">
        <v>1</v>
      </c>
      <c r="F1793" s="233" t="s">
        <v>205</v>
      </c>
      <c r="G1793" s="230"/>
      <c r="H1793" s="232" t="s">
        <v>1</v>
      </c>
      <c r="I1793" s="234"/>
      <c r="J1793" s="230"/>
      <c r="K1793" s="230"/>
      <c r="L1793" s="235"/>
      <c r="M1793" s="236"/>
      <c r="N1793" s="237"/>
      <c r="O1793" s="237"/>
      <c r="P1793" s="237"/>
      <c r="Q1793" s="237"/>
      <c r="R1793" s="237"/>
      <c r="S1793" s="237"/>
      <c r="T1793" s="23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9" t="s">
        <v>153</v>
      </c>
      <c r="AU1793" s="239" t="s">
        <v>151</v>
      </c>
      <c r="AV1793" s="13" t="s">
        <v>81</v>
      </c>
      <c r="AW1793" s="13" t="s">
        <v>30</v>
      </c>
      <c r="AX1793" s="13" t="s">
        <v>73</v>
      </c>
      <c r="AY1793" s="239" t="s">
        <v>143</v>
      </c>
    </row>
    <row r="1794" s="14" customFormat="1">
      <c r="A1794" s="14"/>
      <c r="B1794" s="240"/>
      <c r="C1794" s="241"/>
      <c r="D1794" s="231" t="s">
        <v>153</v>
      </c>
      <c r="E1794" s="242" t="s">
        <v>1</v>
      </c>
      <c r="F1794" s="243" t="s">
        <v>206</v>
      </c>
      <c r="G1794" s="241"/>
      <c r="H1794" s="244">
        <v>17.867000000000001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0" t="s">
        <v>153</v>
      </c>
      <c r="AU1794" s="250" t="s">
        <v>151</v>
      </c>
      <c r="AV1794" s="14" t="s">
        <v>151</v>
      </c>
      <c r="AW1794" s="14" t="s">
        <v>30</v>
      </c>
      <c r="AX1794" s="14" t="s">
        <v>73</v>
      </c>
      <c r="AY1794" s="250" t="s">
        <v>143</v>
      </c>
    </row>
    <row r="1795" s="13" customFormat="1">
      <c r="A1795" s="13"/>
      <c r="B1795" s="229"/>
      <c r="C1795" s="230"/>
      <c r="D1795" s="231" t="s">
        <v>153</v>
      </c>
      <c r="E1795" s="232" t="s">
        <v>1</v>
      </c>
      <c r="F1795" s="233" t="s">
        <v>207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153</v>
      </c>
      <c r="AU1795" s="239" t="s">
        <v>151</v>
      </c>
      <c r="AV1795" s="13" t="s">
        <v>81</v>
      </c>
      <c r="AW1795" s="13" t="s">
        <v>30</v>
      </c>
      <c r="AX1795" s="13" t="s">
        <v>73</v>
      </c>
      <c r="AY1795" s="239" t="s">
        <v>143</v>
      </c>
    </row>
    <row r="1796" s="14" customFormat="1">
      <c r="A1796" s="14"/>
      <c r="B1796" s="240"/>
      <c r="C1796" s="241"/>
      <c r="D1796" s="231" t="s">
        <v>153</v>
      </c>
      <c r="E1796" s="242" t="s">
        <v>1</v>
      </c>
      <c r="F1796" s="243" t="s">
        <v>208</v>
      </c>
      <c r="G1796" s="241"/>
      <c r="H1796" s="244">
        <v>14.810000000000001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153</v>
      </c>
      <c r="AU1796" s="250" t="s">
        <v>151</v>
      </c>
      <c r="AV1796" s="14" t="s">
        <v>151</v>
      </c>
      <c r="AW1796" s="14" t="s">
        <v>30</v>
      </c>
      <c r="AX1796" s="14" t="s">
        <v>73</v>
      </c>
      <c r="AY1796" s="250" t="s">
        <v>143</v>
      </c>
    </row>
    <row r="1797" s="13" customFormat="1">
      <c r="A1797" s="13"/>
      <c r="B1797" s="229"/>
      <c r="C1797" s="230"/>
      <c r="D1797" s="231" t="s">
        <v>153</v>
      </c>
      <c r="E1797" s="232" t="s">
        <v>1</v>
      </c>
      <c r="F1797" s="233" t="s">
        <v>209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153</v>
      </c>
      <c r="AU1797" s="239" t="s">
        <v>151</v>
      </c>
      <c r="AV1797" s="13" t="s">
        <v>81</v>
      </c>
      <c r="AW1797" s="13" t="s">
        <v>30</v>
      </c>
      <c r="AX1797" s="13" t="s">
        <v>73</v>
      </c>
      <c r="AY1797" s="239" t="s">
        <v>143</v>
      </c>
    </row>
    <row r="1798" s="14" customFormat="1">
      <c r="A1798" s="14"/>
      <c r="B1798" s="240"/>
      <c r="C1798" s="241"/>
      <c r="D1798" s="231" t="s">
        <v>153</v>
      </c>
      <c r="E1798" s="242" t="s">
        <v>1</v>
      </c>
      <c r="F1798" s="243" t="s">
        <v>210</v>
      </c>
      <c r="G1798" s="241"/>
      <c r="H1798" s="244">
        <v>1.246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153</v>
      </c>
      <c r="AU1798" s="250" t="s">
        <v>151</v>
      </c>
      <c r="AV1798" s="14" t="s">
        <v>151</v>
      </c>
      <c r="AW1798" s="14" t="s">
        <v>30</v>
      </c>
      <c r="AX1798" s="14" t="s">
        <v>73</v>
      </c>
      <c r="AY1798" s="250" t="s">
        <v>143</v>
      </c>
    </row>
    <row r="1799" s="13" customFormat="1">
      <c r="A1799" s="13"/>
      <c r="B1799" s="229"/>
      <c r="C1799" s="230"/>
      <c r="D1799" s="231" t="s">
        <v>153</v>
      </c>
      <c r="E1799" s="232" t="s">
        <v>1</v>
      </c>
      <c r="F1799" s="233" t="s">
        <v>211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153</v>
      </c>
      <c r="AU1799" s="239" t="s">
        <v>151</v>
      </c>
      <c r="AV1799" s="13" t="s">
        <v>81</v>
      </c>
      <c r="AW1799" s="13" t="s">
        <v>30</v>
      </c>
      <c r="AX1799" s="13" t="s">
        <v>73</v>
      </c>
      <c r="AY1799" s="239" t="s">
        <v>143</v>
      </c>
    </row>
    <row r="1800" s="14" customFormat="1">
      <c r="A1800" s="14"/>
      <c r="B1800" s="240"/>
      <c r="C1800" s="241"/>
      <c r="D1800" s="231" t="s">
        <v>153</v>
      </c>
      <c r="E1800" s="242" t="s">
        <v>1</v>
      </c>
      <c r="F1800" s="243" t="s">
        <v>212</v>
      </c>
      <c r="G1800" s="241"/>
      <c r="H1800" s="244">
        <v>7.335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153</v>
      </c>
      <c r="AU1800" s="250" t="s">
        <v>151</v>
      </c>
      <c r="AV1800" s="14" t="s">
        <v>151</v>
      </c>
      <c r="AW1800" s="14" t="s">
        <v>30</v>
      </c>
      <c r="AX1800" s="14" t="s">
        <v>73</v>
      </c>
      <c r="AY1800" s="250" t="s">
        <v>143</v>
      </c>
    </row>
    <row r="1801" s="13" customFormat="1">
      <c r="A1801" s="13"/>
      <c r="B1801" s="229"/>
      <c r="C1801" s="230"/>
      <c r="D1801" s="231" t="s">
        <v>153</v>
      </c>
      <c r="E1801" s="232" t="s">
        <v>1</v>
      </c>
      <c r="F1801" s="233" t="s">
        <v>213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153</v>
      </c>
      <c r="AU1801" s="239" t="s">
        <v>151</v>
      </c>
      <c r="AV1801" s="13" t="s">
        <v>81</v>
      </c>
      <c r="AW1801" s="13" t="s">
        <v>30</v>
      </c>
      <c r="AX1801" s="13" t="s">
        <v>73</v>
      </c>
      <c r="AY1801" s="239" t="s">
        <v>143</v>
      </c>
    </row>
    <row r="1802" s="14" customFormat="1">
      <c r="A1802" s="14"/>
      <c r="B1802" s="240"/>
      <c r="C1802" s="241"/>
      <c r="D1802" s="231" t="s">
        <v>153</v>
      </c>
      <c r="E1802" s="242" t="s">
        <v>1</v>
      </c>
      <c r="F1802" s="243" t="s">
        <v>214</v>
      </c>
      <c r="G1802" s="241"/>
      <c r="H1802" s="244">
        <v>1.006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153</v>
      </c>
      <c r="AU1802" s="250" t="s">
        <v>151</v>
      </c>
      <c r="AV1802" s="14" t="s">
        <v>151</v>
      </c>
      <c r="AW1802" s="14" t="s">
        <v>30</v>
      </c>
      <c r="AX1802" s="14" t="s">
        <v>73</v>
      </c>
      <c r="AY1802" s="250" t="s">
        <v>143</v>
      </c>
    </row>
    <row r="1803" s="13" customFormat="1">
      <c r="A1803" s="13"/>
      <c r="B1803" s="229"/>
      <c r="C1803" s="230"/>
      <c r="D1803" s="231" t="s">
        <v>153</v>
      </c>
      <c r="E1803" s="232" t="s">
        <v>1</v>
      </c>
      <c r="F1803" s="233" t="s">
        <v>215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153</v>
      </c>
      <c r="AU1803" s="239" t="s">
        <v>151</v>
      </c>
      <c r="AV1803" s="13" t="s">
        <v>81</v>
      </c>
      <c r="AW1803" s="13" t="s">
        <v>30</v>
      </c>
      <c r="AX1803" s="13" t="s">
        <v>73</v>
      </c>
      <c r="AY1803" s="239" t="s">
        <v>143</v>
      </c>
    </row>
    <row r="1804" s="14" customFormat="1">
      <c r="A1804" s="14"/>
      <c r="B1804" s="240"/>
      <c r="C1804" s="241"/>
      <c r="D1804" s="231" t="s">
        <v>153</v>
      </c>
      <c r="E1804" s="242" t="s">
        <v>1</v>
      </c>
      <c r="F1804" s="243" t="s">
        <v>216</v>
      </c>
      <c r="G1804" s="241"/>
      <c r="H1804" s="244">
        <v>22.539999999999999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153</v>
      </c>
      <c r="AU1804" s="250" t="s">
        <v>151</v>
      </c>
      <c r="AV1804" s="14" t="s">
        <v>151</v>
      </c>
      <c r="AW1804" s="14" t="s">
        <v>30</v>
      </c>
      <c r="AX1804" s="14" t="s">
        <v>73</v>
      </c>
      <c r="AY1804" s="250" t="s">
        <v>143</v>
      </c>
    </row>
    <row r="1805" s="13" customFormat="1">
      <c r="A1805" s="13"/>
      <c r="B1805" s="229"/>
      <c r="C1805" s="230"/>
      <c r="D1805" s="231" t="s">
        <v>153</v>
      </c>
      <c r="E1805" s="232" t="s">
        <v>1</v>
      </c>
      <c r="F1805" s="233" t="s">
        <v>239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153</v>
      </c>
      <c r="AU1805" s="239" t="s">
        <v>151</v>
      </c>
      <c r="AV1805" s="13" t="s">
        <v>81</v>
      </c>
      <c r="AW1805" s="13" t="s">
        <v>30</v>
      </c>
      <c r="AX1805" s="13" t="s">
        <v>73</v>
      </c>
      <c r="AY1805" s="239" t="s">
        <v>143</v>
      </c>
    </row>
    <row r="1806" s="13" customFormat="1">
      <c r="A1806" s="13"/>
      <c r="B1806" s="229"/>
      <c r="C1806" s="230"/>
      <c r="D1806" s="231" t="s">
        <v>153</v>
      </c>
      <c r="E1806" s="232" t="s">
        <v>1</v>
      </c>
      <c r="F1806" s="233" t="s">
        <v>240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153</v>
      </c>
      <c r="AU1806" s="239" t="s">
        <v>151</v>
      </c>
      <c r="AV1806" s="13" t="s">
        <v>81</v>
      </c>
      <c r="AW1806" s="13" t="s">
        <v>30</v>
      </c>
      <c r="AX1806" s="13" t="s">
        <v>73</v>
      </c>
      <c r="AY1806" s="239" t="s">
        <v>143</v>
      </c>
    </row>
    <row r="1807" s="14" customFormat="1">
      <c r="A1807" s="14"/>
      <c r="B1807" s="240"/>
      <c r="C1807" s="241"/>
      <c r="D1807" s="231" t="s">
        <v>153</v>
      </c>
      <c r="E1807" s="242" t="s">
        <v>1</v>
      </c>
      <c r="F1807" s="243" t="s">
        <v>241</v>
      </c>
      <c r="G1807" s="241"/>
      <c r="H1807" s="244">
        <v>52.258000000000003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153</v>
      </c>
      <c r="AU1807" s="250" t="s">
        <v>151</v>
      </c>
      <c r="AV1807" s="14" t="s">
        <v>151</v>
      </c>
      <c r="AW1807" s="14" t="s">
        <v>30</v>
      </c>
      <c r="AX1807" s="14" t="s">
        <v>73</v>
      </c>
      <c r="AY1807" s="250" t="s">
        <v>143</v>
      </c>
    </row>
    <row r="1808" s="14" customFormat="1">
      <c r="A1808" s="14"/>
      <c r="B1808" s="240"/>
      <c r="C1808" s="241"/>
      <c r="D1808" s="231" t="s">
        <v>153</v>
      </c>
      <c r="E1808" s="242" t="s">
        <v>1</v>
      </c>
      <c r="F1808" s="243" t="s">
        <v>242</v>
      </c>
      <c r="G1808" s="241"/>
      <c r="H1808" s="244">
        <v>4.3600000000000003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153</v>
      </c>
      <c r="AU1808" s="250" t="s">
        <v>151</v>
      </c>
      <c r="AV1808" s="14" t="s">
        <v>151</v>
      </c>
      <c r="AW1808" s="14" t="s">
        <v>30</v>
      </c>
      <c r="AX1808" s="14" t="s">
        <v>73</v>
      </c>
      <c r="AY1808" s="250" t="s">
        <v>143</v>
      </c>
    </row>
    <row r="1809" s="14" customFormat="1">
      <c r="A1809" s="14"/>
      <c r="B1809" s="240"/>
      <c r="C1809" s="241"/>
      <c r="D1809" s="231" t="s">
        <v>153</v>
      </c>
      <c r="E1809" s="242" t="s">
        <v>1</v>
      </c>
      <c r="F1809" s="243" t="s">
        <v>243</v>
      </c>
      <c r="G1809" s="241"/>
      <c r="H1809" s="244">
        <v>-10.186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153</v>
      </c>
      <c r="AU1809" s="250" t="s">
        <v>151</v>
      </c>
      <c r="AV1809" s="14" t="s">
        <v>151</v>
      </c>
      <c r="AW1809" s="14" t="s">
        <v>30</v>
      </c>
      <c r="AX1809" s="14" t="s">
        <v>73</v>
      </c>
      <c r="AY1809" s="250" t="s">
        <v>143</v>
      </c>
    </row>
    <row r="1810" s="13" customFormat="1">
      <c r="A1810" s="13"/>
      <c r="B1810" s="229"/>
      <c r="C1810" s="230"/>
      <c r="D1810" s="231" t="s">
        <v>153</v>
      </c>
      <c r="E1810" s="232" t="s">
        <v>1</v>
      </c>
      <c r="F1810" s="233" t="s">
        <v>205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153</v>
      </c>
      <c r="AU1810" s="239" t="s">
        <v>151</v>
      </c>
      <c r="AV1810" s="13" t="s">
        <v>81</v>
      </c>
      <c r="AW1810" s="13" t="s">
        <v>30</v>
      </c>
      <c r="AX1810" s="13" t="s">
        <v>73</v>
      </c>
      <c r="AY1810" s="239" t="s">
        <v>143</v>
      </c>
    </row>
    <row r="1811" s="14" customFormat="1">
      <c r="A1811" s="14"/>
      <c r="B1811" s="240"/>
      <c r="C1811" s="241"/>
      <c r="D1811" s="231" t="s">
        <v>153</v>
      </c>
      <c r="E1811" s="242" t="s">
        <v>1</v>
      </c>
      <c r="F1811" s="243" t="s">
        <v>244</v>
      </c>
      <c r="G1811" s="241"/>
      <c r="H1811" s="244">
        <v>53.700000000000003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153</v>
      </c>
      <c r="AU1811" s="250" t="s">
        <v>151</v>
      </c>
      <c r="AV1811" s="14" t="s">
        <v>151</v>
      </c>
      <c r="AW1811" s="14" t="s">
        <v>30</v>
      </c>
      <c r="AX1811" s="14" t="s">
        <v>73</v>
      </c>
      <c r="AY1811" s="250" t="s">
        <v>143</v>
      </c>
    </row>
    <row r="1812" s="14" customFormat="1">
      <c r="A1812" s="14"/>
      <c r="B1812" s="240"/>
      <c r="C1812" s="241"/>
      <c r="D1812" s="231" t="s">
        <v>153</v>
      </c>
      <c r="E1812" s="242" t="s">
        <v>1</v>
      </c>
      <c r="F1812" s="243" t="s">
        <v>245</v>
      </c>
      <c r="G1812" s="241"/>
      <c r="H1812" s="244">
        <v>0.68999999999999995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0" t="s">
        <v>153</v>
      </c>
      <c r="AU1812" s="250" t="s">
        <v>151</v>
      </c>
      <c r="AV1812" s="14" t="s">
        <v>151</v>
      </c>
      <c r="AW1812" s="14" t="s">
        <v>30</v>
      </c>
      <c r="AX1812" s="14" t="s">
        <v>73</v>
      </c>
      <c r="AY1812" s="250" t="s">
        <v>143</v>
      </c>
    </row>
    <row r="1813" s="14" customFormat="1">
      <c r="A1813" s="14"/>
      <c r="B1813" s="240"/>
      <c r="C1813" s="241"/>
      <c r="D1813" s="231" t="s">
        <v>153</v>
      </c>
      <c r="E1813" s="242" t="s">
        <v>1</v>
      </c>
      <c r="F1813" s="243" t="s">
        <v>246</v>
      </c>
      <c r="G1813" s="241"/>
      <c r="H1813" s="244">
        <v>-4.5220000000000002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153</v>
      </c>
      <c r="AU1813" s="250" t="s">
        <v>151</v>
      </c>
      <c r="AV1813" s="14" t="s">
        <v>151</v>
      </c>
      <c r="AW1813" s="14" t="s">
        <v>30</v>
      </c>
      <c r="AX1813" s="14" t="s">
        <v>73</v>
      </c>
      <c r="AY1813" s="250" t="s">
        <v>143</v>
      </c>
    </row>
    <row r="1814" s="13" customFormat="1">
      <c r="A1814" s="13"/>
      <c r="B1814" s="229"/>
      <c r="C1814" s="230"/>
      <c r="D1814" s="231" t="s">
        <v>153</v>
      </c>
      <c r="E1814" s="232" t="s">
        <v>1</v>
      </c>
      <c r="F1814" s="233" t="s">
        <v>207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153</v>
      </c>
      <c r="AU1814" s="239" t="s">
        <v>151</v>
      </c>
      <c r="AV1814" s="13" t="s">
        <v>81</v>
      </c>
      <c r="AW1814" s="13" t="s">
        <v>30</v>
      </c>
      <c r="AX1814" s="13" t="s">
        <v>73</v>
      </c>
      <c r="AY1814" s="239" t="s">
        <v>143</v>
      </c>
    </row>
    <row r="1815" s="14" customFormat="1">
      <c r="A1815" s="14"/>
      <c r="B1815" s="240"/>
      <c r="C1815" s="241"/>
      <c r="D1815" s="231" t="s">
        <v>153</v>
      </c>
      <c r="E1815" s="242" t="s">
        <v>1</v>
      </c>
      <c r="F1815" s="243" t="s">
        <v>247</v>
      </c>
      <c r="G1815" s="241"/>
      <c r="H1815" s="244">
        <v>50.203000000000003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153</v>
      </c>
      <c r="AU1815" s="250" t="s">
        <v>151</v>
      </c>
      <c r="AV1815" s="14" t="s">
        <v>151</v>
      </c>
      <c r="AW1815" s="14" t="s">
        <v>30</v>
      </c>
      <c r="AX1815" s="14" t="s">
        <v>73</v>
      </c>
      <c r="AY1815" s="250" t="s">
        <v>143</v>
      </c>
    </row>
    <row r="1816" s="14" customFormat="1">
      <c r="A1816" s="14"/>
      <c r="B1816" s="240"/>
      <c r="C1816" s="241"/>
      <c r="D1816" s="231" t="s">
        <v>153</v>
      </c>
      <c r="E1816" s="242" t="s">
        <v>1</v>
      </c>
      <c r="F1816" s="243" t="s">
        <v>248</v>
      </c>
      <c r="G1816" s="241"/>
      <c r="H1816" s="244">
        <v>0.90000000000000002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153</v>
      </c>
      <c r="AU1816" s="250" t="s">
        <v>151</v>
      </c>
      <c r="AV1816" s="14" t="s">
        <v>151</v>
      </c>
      <c r="AW1816" s="14" t="s">
        <v>30</v>
      </c>
      <c r="AX1816" s="14" t="s">
        <v>73</v>
      </c>
      <c r="AY1816" s="250" t="s">
        <v>143</v>
      </c>
    </row>
    <row r="1817" s="14" customFormat="1">
      <c r="A1817" s="14"/>
      <c r="B1817" s="240"/>
      <c r="C1817" s="241"/>
      <c r="D1817" s="231" t="s">
        <v>153</v>
      </c>
      <c r="E1817" s="242" t="s">
        <v>1</v>
      </c>
      <c r="F1817" s="243" t="s">
        <v>249</v>
      </c>
      <c r="G1817" s="241"/>
      <c r="H1817" s="244">
        <v>-5.7190000000000003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153</v>
      </c>
      <c r="AU1817" s="250" t="s">
        <v>151</v>
      </c>
      <c r="AV1817" s="14" t="s">
        <v>151</v>
      </c>
      <c r="AW1817" s="14" t="s">
        <v>30</v>
      </c>
      <c r="AX1817" s="14" t="s">
        <v>73</v>
      </c>
      <c r="AY1817" s="250" t="s">
        <v>143</v>
      </c>
    </row>
    <row r="1818" s="13" customFormat="1">
      <c r="A1818" s="13"/>
      <c r="B1818" s="229"/>
      <c r="C1818" s="230"/>
      <c r="D1818" s="231" t="s">
        <v>153</v>
      </c>
      <c r="E1818" s="232" t="s">
        <v>1</v>
      </c>
      <c r="F1818" s="233" t="s">
        <v>209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153</v>
      </c>
      <c r="AU1818" s="239" t="s">
        <v>151</v>
      </c>
      <c r="AV1818" s="13" t="s">
        <v>81</v>
      </c>
      <c r="AW1818" s="13" t="s">
        <v>30</v>
      </c>
      <c r="AX1818" s="13" t="s">
        <v>73</v>
      </c>
      <c r="AY1818" s="239" t="s">
        <v>143</v>
      </c>
    </row>
    <row r="1819" s="14" customFormat="1">
      <c r="A1819" s="14"/>
      <c r="B1819" s="240"/>
      <c r="C1819" s="241"/>
      <c r="D1819" s="231" t="s">
        <v>153</v>
      </c>
      <c r="E1819" s="242" t="s">
        <v>1</v>
      </c>
      <c r="F1819" s="243" t="s">
        <v>250</v>
      </c>
      <c r="G1819" s="241"/>
      <c r="H1819" s="244">
        <v>15.753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153</v>
      </c>
      <c r="AU1819" s="250" t="s">
        <v>151</v>
      </c>
      <c r="AV1819" s="14" t="s">
        <v>151</v>
      </c>
      <c r="AW1819" s="14" t="s">
        <v>30</v>
      </c>
      <c r="AX1819" s="14" t="s">
        <v>73</v>
      </c>
      <c r="AY1819" s="250" t="s">
        <v>143</v>
      </c>
    </row>
    <row r="1820" s="14" customFormat="1">
      <c r="A1820" s="14"/>
      <c r="B1820" s="240"/>
      <c r="C1820" s="241"/>
      <c r="D1820" s="231" t="s">
        <v>153</v>
      </c>
      <c r="E1820" s="242" t="s">
        <v>1</v>
      </c>
      <c r="F1820" s="243" t="s">
        <v>251</v>
      </c>
      <c r="G1820" s="241"/>
      <c r="H1820" s="244">
        <v>-1.484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153</v>
      </c>
      <c r="AU1820" s="250" t="s">
        <v>151</v>
      </c>
      <c r="AV1820" s="14" t="s">
        <v>151</v>
      </c>
      <c r="AW1820" s="14" t="s">
        <v>30</v>
      </c>
      <c r="AX1820" s="14" t="s">
        <v>73</v>
      </c>
      <c r="AY1820" s="250" t="s">
        <v>143</v>
      </c>
    </row>
    <row r="1821" s="13" customFormat="1">
      <c r="A1821" s="13"/>
      <c r="B1821" s="229"/>
      <c r="C1821" s="230"/>
      <c r="D1821" s="231" t="s">
        <v>153</v>
      </c>
      <c r="E1821" s="232" t="s">
        <v>1</v>
      </c>
      <c r="F1821" s="233" t="s">
        <v>215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153</v>
      </c>
      <c r="AU1821" s="239" t="s">
        <v>151</v>
      </c>
      <c r="AV1821" s="13" t="s">
        <v>81</v>
      </c>
      <c r="AW1821" s="13" t="s">
        <v>30</v>
      </c>
      <c r="AX1821" s="13" t="s">
        <v>73</v>
      </c>
      <c r="AY1821" s="239" t="s">
        <v>143</v>
      </c>
    </row>
    <row r="1822" s="14" customFormat="1">
      <c r="A1822" s="14"/>
      <c r="B1822" s="240"/>
      <c r="C1822" s="241"/>
      <c r="D1822" s="231" t="s">
        <v>153</v>
      </c>
      <c r="E1822" s="242" t="s">
        <v>1</v>
      </c>
      <c r="F1822" s="243" t="s">
        <v>252</v>
      </c>
      <c r="G1822" s="241"/>
      <c r="H1822" s="244">
        <v>59.941000000000002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153</v>
      </c>
      <c r="AU1822" s="250" t="s">
        <v>151</v>
      </c>
      <c r="AV1822" s="14" t="s">
        <v>151</v>
      </c>
      <c r="AW1822" s="14" t="s">
        <v>30</v>
      </c>
      <c r="AX1822" s="14" t="s">
        <v>73</v>
      </c>
      <c r="AY1822" s="250" t="s">
        <v>143</v>
      </c>
    </row>
    <row r="1823" s="14" customFormat="1">
      <c r="A1823" s="14"/>
      <c r="B1823" s="240"/>
      <c r="C1823" s="241"/>
      <c r="D1823" s="231" t="s">
        <v>153</v>
      </c>
      <c r="E1823" s="242" t="s">
        <v>1</v>
      </c>
      <c r="F1823" s="243" t="s">
        <v>253</v>
      </c>
      <c r="G1823" s="241"/>
      <c r="H1823" s="244">
        <v>9.3149999999999995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153</v>
      </c>
      <c r="AU1823" s="250" t="s">
        <v>151</v>
      </c>
      <c r="AV1823" s="14" t="s">
        <v>151</v>
      </c>
      <c r="AW1823" s="14" t="s">
        <v>30</v>
      </c>
      <c r="AX1823" s="14" t="s">
        <v>73</v>
      </c>
      <c r="AY1823" s="250" t="s">
        <v>143</v>
      </c>
    </row>
    <row r="1824" s="14" customFormat="1">
      <c r="A1824" s="14"/>
      <c r="B1824" s="240"/>
      <c r="C1824" s="241"/>
      <c r="D1824" s="231" t="s">
        <v>153</v>
      </c>
      <c r="E1824" s="242" t="s">
        <v>1</v>
      </c>
      <c r="F1824" s="243" t="s">
        <v>254</v>
      </c>
      <c r="G1824" s="241"/>
      <c r="H1824" s="244">
        <v>-5.2370000000000001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153</v>
      </c>
      <c r="AU1824" s="250" t="s">
        <v>151</v>
      </c>
      <c r="AV1824" s="14" t="s">
        <v>151</v>
      </c>
      <c r="AW1824" s="14" t="s">
        <v>30</v>
      </c>
      <c r="AX1824" s="14" t="s">
        <v>73</v>
      </c>
      <c r="AY1824" s="250" t="s">
        <v>143</v>
      </c>
    </row>
    <row r="1825" s="13" customFormat="1">
      <c r="A1825" s="13"/>
      <c r="B1825" s="229"/>
      <c r="C1825" s="230"/>
      <c r="D1825" s="231" t="s">
        <v>153</v>
      </c>
      <c r="E1825" s="232" t="s">
        <v>1</v>
      </c>
      <c r="F1825" s="233" t="s">
        <v>213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153</v>
      </c>
      <c r="AU1825" s="239" t="s">
        <v>151</v>
      </c>
      <c r="AV1825" s="13" t="s">
        <v>81</v>
      </c>
      <c r="AW1825" s="13" t="s">
        <v>30</v>
      </c>
      <c r="AX1825" s="13" t="s">
        <v>73</v>
      </c>
      <c r="AY1825" s="239" t="s">
        <v>143</v>
      </c>
    </row>
    <row r="1826" s="14" customFormat="1">
      <c r="A1826" s="14"/>
      <c r="B1826" s="240"/>
      <c r="C1826" s="241"/>
      <c r="D1826" s="231" t="s">
        <v>153</v>
      </c>
      <c r="E1826" s="242" t="s">
        <v>1</v>
      </c>
      <c r="F1826" s="243" t="s">
        <v>255</v>
      </c>
      <c r="G1826" s="241"/>
      <c r="H1826" s="244">
        <v>13.319000000000001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153</v>
      </c>
      <c r="AU1826" s="250" t="s">
        <v>151</v>
      </c>
      <c r="AV1826" s="14" t="s">
        <v>151</v>
      </c>
      <c r="AW1826" s="14" t="s">
        <v>30</v>
      </c>
      <c r="AX1826" s="14" t="s">
        <v>73</v>
      </c>
      <c r="AY1826" s="250" t="s">
        <v>143</v>
      </c>
    </row>
    <row r="1827" s="14" customFormat="1">
      <c r="A1827" s="14"/>
      <c r="B1827" s="240"/>
      <c r="C1827" s="241"/>
      <c r="D1827" s="231" t="s">
        <v>153</v>
      </c>
      <c r="E1827" s="242" t="s">
        <v>1</v>
      </c>
      <c r="F1827" s="243" t="s">
        <v>234</v>
      </c>
      <c r="G1827" s="241"/>
      <c r="H1827" s="244">
        <v>-1.202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153</v>
      </c>
      <c r="AU1827" s="250" t="s">
        <v>151</v>
      </c>
      <c r="AV1827" s="14" t="s">
        <v>151</v>
      </c>
      <c r="AW1827" s="14" t="s">
        <v>30</v>
      </c>
      <c r="AX1827" s="14" t="s">
        <v>73</v>
      </c>
      <c r="AY1827" s="250" t="s">
        <v>143</v>
      </c>
    </row>
    <row r="1828" s="13" customFormat="1">
      <c r="A1828" s="13"/>
      <c r="B1828" s="229"/>
      <c r="C1828" s="230"/>
      <c r="D1828" s="231" t="s">
        <v>153</v>
      </c>
      <c r="E1828" s="232" t="s">
        <v>1</v>
      </c>
      <c r="F1828" s="233" t="s">
        <v>211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153</v>
      </c>
      <c r="AU1828" s="239" t="s">
        <v>151</v>
      </c>
      <c r="AV1828" s="13" t="s">
        <v>81</v>
      </c>
      <c r="AW1828" s="13" t="s">
        <v>30</v>
      </c>
      <c r="AX1828" s="13" t="s">
        <v>73</v>
      </c>
      <c r="AY1828" s="239" t="s">
        <v>143</v>
      </c>
    </row>
    <row r="1829" s="14" customFormat="1">
      <c r="A1829" s="14"/>
      <c r="B1829" s="240"/>
      <c r="C1829" s="241"/>
      <c r="D1829" s="231" t="s">
        <v>153</v>
      </c>
      <c r="E1829" s="242" t="s">
        <v>1</v>
      </c>
      <c r="F1829" s="243" t="s">
        <v>256</v>
      </c>
      <c r="G1829" s="241"/>
      <c r="H1829" s="244">
        <v>38.393999999999998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153</v>
      </c>
      <c r="AU1829" s="250" t="s">
        <v>151</v>
      </c>
      <c r="AV1829" s="14" t="s">
        <v>151</v>
      </c>
      <c r="AW1829" s="14" t="s">
        <v>30</v>
      </c>
      <c r="AX1829" s="14" t="s">
        <v>73</v>
      </c>
      <c r="AY1829" s="250" t="s">
        <v>143</v>
      </c>
    </row>
    <row r="1830" s="14" customFormat="1">
      <c r="A1830" s="14"/>
      <c r="B1830" s="240"/>
      <c r="C1830" s="241"/>
      <c r="D1830" s="231" t="s">
        <v>153</v>
      </c>
      <c r="E1830" s="242" t="s">
        <v>1</v>
      </c>
      <c r="F1830" s="243" t="s">
        <v>234</v>
      </c>
      <c r="G1830" s="241"/>
      <c r="H1830" s="244">
        <v>-1.202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153</v>
      </c>
      <c r="AU1830" s="250" t="s">
        <v>151</v>
      </c>
      <c r="AV1830" s="14" t="s">
        <v>151</v>
      </c>
      <c r="AW1830" s="14" t="s">
        <v>30</v>
      </c>
      <c r="AX1830" s="14" t="s">
        <v>73</v>
      </c>
      <c r="AY1830" s="250" t="s">
        <v>143</v>
      </c>
    </row>
    <row r="1831" s="13" customFormat="1">
      <c r="A1831" s="13"/>
      <c r="B1831" s="229"/>
      <c r="C1831" s="230"/>
      <c r="D1831" s="231" t="s">
        <v>153</v>
      </c>
      <c r="E1831" s="232" t="s">
        <v>1</v>
      </c>
      <c r="F1831" s="233" t="s">
        <v>257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153</v>
      </c>
      <c r="AU1831" s="239" t="s">
        <v>151</v>
      </c>
      <c r="AV1831" s="13" t="s">
        <v>81</v>
      </c>
      <c r="AW1831" s="13" t="s">
        <v>30</v>
      </c>
      <c r="AX1831" s="13" t="s">
        <v>73</v>
      </c>
      <c r="AY1831" s="239" t="s">
        <v>143</v>
      </c>
    </row>
    <row r="1832" s="13" customFormat="1">
      <c r="A1832" s="13"/>
      <c r="B1832" s="229"/>
      <c r="C1832" s="230"/>
      <c r="D1832" s="231" t="s">
        <v>153</v>
      </c>
      <c r="E1832" s="232" t="s">
        <v>1</v>
      </c>
      <c r="F1832" s="233" t="s">
        <v>213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153</v>
      </c>
      <c r="AU1832" s="239" t="s">
        <v>151</v>
      </c>
      <c r="AV1832" s="13" t="s">
        <v>81</v>
      </c>
      <c r="AW1832" s="13" t="s">
        <v>30</v>
      </c>
      <c r="AX1832" s="13" t="s">
        <v>73</v>
      </c>
      <c r="AY1832" s="239" t="s">
        <v>143</v>
      </c>
    </row>
    <row r="1833" s="14" customFormat="1">
      <c r="A1833" s="14"/>
      <c r="B1833" s="240"/>
      <c r="C1833" s="241"/>
      <c r="D1833" s="231" t="s">
        <v>153</v>
      </c>
      <c r="E1833" s="242" t="s">
        <v>1</v>
      </c>
      <c r="F1833" s="243" t="s">
        <v>258</v>
      </c>
      <c r="G1833" s="241"/>
      <c r="H1833" s="244">
        <v>-6.0540000000000003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153</v>
      </c>
      <c r="AU1833" s="250" t="s">
        <v>151</v>
      </c>
      <c r="AV1833" s="14" t="s">
        <v>151</v>
      </c>
      <c r="AW1833" s="14" t="s">
        <v>30</v>
      </c>
      <c r="AX1833" s="14" t="s">
        <v>73</v>
      </c>
      <c r="AY1833" s="250" t="s">
        <v>143</v>
      </c>
    </row>
    <row r="1834" s="14" customFormat="1">
      <c r="A1834" s="14"/>
      <c r="B1834" s="240"/>
      <c r="C1834" s="241"/>
      <c r="D1834" s="231" t="s">
        <v>153</v>
      </c>
      <c r="E1834" s="242" t="s">
        <v>1</v>
      </c>
      <c r="F1834" s="243" t="s">
        <v>259</v>
      </c>
      <c r="G1834" s="241"/>
      <c r="H1834" s="244">
        <v>0.90800000000000003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153</v>
      </c>
      <c r="AU1834" s="250" t="s">
        <v>151</v>
      </c>
      <c r="AV1834" s="14" t="s">
        <v>151</v>
      </c>
      <c r="AW1834" s="14" t="s">
        <v>30</v>
      </c>
      <c r="AX1834" s="14" t="s">
        <v>73</v>
      </c>
      <c r="AY1834" s="250" t="s">
        <v>143</v>
      </c>
    </row>
    <row r="1835" s="13" customFormat="1">
      <c r="A1835" s="13"/>
      <c r="B1835" s="229"/>
      <c r="C1835" s="230"/>
      <c r="D1835" s="231" t="s">
        <v>153</v>
      </c>
      <c r="E1835" s="232" t="s">
        <v>1</v>
      </c>
      <c r="F1835" s="233" t="s">
        <v>211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153</v>
      </c>
      <c r="AU1835" s="239" t="s">
        <v>151</v>
      </c>
      <c r="AV1835" s="13" t="s">
        <v>81</v>
      </c>
      <c r="AW1835" s="13" t="s">
        <v>30</v>
      </c>
      <c r="AX1835" s="13" t="s">
        <v>73</v>
      </c>
      <c r="AY1835" s="239" t="s">
        <v>143</v>
      </c>
    </row>
    <row r="1836" s="14" customFormat="1">
      <c r="A1836" s="14"/>
      <c r="B1836" s="240"/>
      <c r="C1836" s="241"/>
      <c r="D1836" s="231" t="s">
        <v>153</v>
      </c>
      <c r="E1836" s="242" t="s">
        <v>1</v>
      </c>
      <c r="F1836" s="243" t="s">
        <v>260</v>
      </c>
      <c r="G1836" s="241"/>
      <c r="H1836" s="244">
        <v>-24.536000000000001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153</v>
      </c>
      <c r="AU1836" s="250" t="s">
        <v>151</v>
      </c>
      <c r="AV1836" s="14" t="s">
        <v>151</v>
      </c>
      <c r="AW1836" s="14" t="s">
        <v>30</v>
      </c>
      <c r="AX1836" s="14" t="s">
        <v>73</v>
      </c>
      <c r="AY1836" s="250" t="s">
        <v>143</v>
      </c>
    </row>
    <row r="1837" s="14" customFormat="1">
      <c r="A1837" s="14"/>
      <c r="B1837" s="240"/>
      <c r="C1837" s="241"/>
      <c r="D1837" s="231" t="s">
        <v>153</v>
      </c>
      <c r="E1837" s="242" t="s">
        <v>1</v>
      </c>
      <c r="F1837" s="243" t="s">
        <v>261</v>
      </c>
      <c r="G1837" s="241"/>
      <c r="H1837" s="244">
        <v>1.202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153</v>
      </c>
      <c r="AU1837" s="250" t="s">
        <v>151</v>
      </c>
      <c r="AV1837" s="14" t="s">
        <v>151</v>
      </c>
      <c r="AW1837" s="14" t="s">
        <v>30</v>
      </c>
      <c r="AX1837" s="14" t="s">
        <v>73</v>
      </c>
      <c r="AY1837" s="250" t="s">
        <v>143</v>
      </c>
    </row>
    <row r="1838" s="15" customFormat="1">
      <c r="A1838" s="15"/>
      <c r="B1838" s="251"/>
      <c r="C1838" s="252"/>
      <c r="D1838" s="231" t="s">
        <v>153</v>
      </c>
      <c r="E1838" s="253" t="s">
        <v>1</v>
      </c>
      <c r="F1838" s="254" t="s">
        <v>163</v>
      </c>
      <c r="G1838" s="252"/>
      <c r="H1838" s="255">
        <v>320.17900000000009</v>
      </c>
      <c r="I1838" s="256"/>
      <c r="J1838" s="252"/>
      <c r="K1838" s="252"/>
      <c r="L1838" s="257"/>
      <c r="M1838" s="258"/>
      <c r="N1838" s="259"/>
      <c r="O1838" s="259"/>
      <c r="P1838" s="259"/>
      <c r="Q1838" s="259"/>
      <c r="R1838" s="259"/>
      <c r="S1838" s="259"/>
      <c r="T1838" s="260"/>
      <c r="U1838" s="15"/>
      <c r="V1838" s="15"/>
      <c r="W1838" s="15"/>
      <c r="X1838" s="15"/>
      <c r="Y1838" s="15"/>
      <c r="Z1838" s="15"/>
      <c r="AA1838" s="15"/>
      <c r="AB1838" s="15"/>
      <c r="AC1838" s="15"/>
      <c r="AD1838" s="15"/>
      <c r="AE1838" s="15"/>
      <c r="AT1838" s="261" t="s">
        <v>153</v>
      </c>
      <c r="AU1838" s="261" t="s">
        <v>151</v>
      </c>
      <c r="AV1838" s="15" t="s">
        <v>150</v>
      </c>
      <c r="AW1838" s="15" t="s">
        <v>30</v>
      </c>
      <c r="AX1838" s="15" t="s">
        <v>81</v>
      </c>
      <c r="AY1838" s="261" t="s">
        <v>143</v>
      </c>
    </row>
    <row r="1839" s="2" customFormat="1" ht="24.15" customHeight="1">
      <c r="A1839" s="38"/>
      <c r="B1839" s="39"/>
      <c r="C1839" s="215" t="s">
        <v>2031</v>
      </c>
      <c r="D1839" s="215" t="s">
        <v>146</v>
      </c>
      <c r="E1839" s="216" t="s">
        <v>2032</v>
      </c>
      <c r="F1839" s="217" t="s">
        <v>2033</v>
      </c>
      <c r="G1839" s="218" t="s">
        <v>185</v>
      </c>
      <c r="H1839" s="219">
        <v>320.17899999999997</v>
      </c>
      <c r="I1839" s="220"/>
      <c r="J1839" s="221">
        <f>ROUND(I1839*H1839,2)</f>
        <v>0</v>
      </c>
      <c r="K1839" s="222"/>
      <c r="L1839" s="44"/>
      <c r="M1839" s="223" t="s">
        <v>1</v>
      </c>
      <c r="N1839" s="224" t="s">
        <v>39</v>
      </c>
      <c r="O1839" s="91"/>
      <c r="P1839" s="225">
        <f>O1839*H1839</f>
        <v>0</v>
      </c>
      <c r="Q1839" s="225">
        <v>0</v>
      </c>
      <c r="R1839" s="225">
        <f>Q1839*H1839</f>
        <v>0</v>
      </c>
      <c r="S1839" s="225">
        <v>0.00014999999999999999</v>
      </c>
      <c r="T1839" s="226">
        <f>S1839*H1839</f>
        <v>0.048026849999999989</v>
      </c>
      <c r="U1839" s="38"/>
      <c r="V1839" s="38"/>
      <c r="W1839" s="38"/>
      <c r="X1839" s="38"/>
      <c r="Y1839" s="38"/>
      <c r="Z1839" s="38"/>
      <c r="AA1839" s="38"/>
      <c r="AB1839" s="38"/>
      <c r="AC1839" s="38"/>
      <c r="AD1839" s="38"/>
      <c r="AE1839" s="38"/>
      <c r="AR1839" s="227" t="s">
        <v>279</v>
      </c>
      <c r="AT1839" s="227" t="s">
        <v>146</v>
      </c>
      <c r="AU1839" s="227" t="s">
        <v>151</v>
      </c>
      <c r="AY1839" s="17" t="s">
        <v>143</v>
      </c>
      <c r="BE1839" s="228">
        <f>IF(N1839="základní",J1839,0)</f>
        <v>0</v>
      </c>
      <c r="BF1839" s="228">
        <f>IF(N1839="snížená",J1839,0)</f>
        <v>0</v>
      </c>
      <c r="BG1839" s="228">
        <f>IF(N1839="zákl. přenesená",J1839,0)</f>
        <v>0</v>
      </c>
      <c r="BH1839" s="228">
        <f>IF(N1839="sníž. přenesená",J1839,0)</f>
        <v>0</v>
      </c>
      <c r="BI1839" s="228">
        <f>IF(N1839="nulová",J1839,0)</f>
        <v>0</v>
      </c>
      <c r="BJ1839" s="17" t="s">
        <v>151</v>
      </c>
      <c r="BK1839" s="228">
        <f>ROUND(I1839*H1839,2)</f>
        <v>0</v>
      </c>
      <c r="BL1839" s="17" t="s">
        <v>279</v>
      </c>
      <c r="BM1839" s="227" t="s">
        <v>2034</v>
      </c>
    </row>
    <row r="1840" s="13" customFormat="1">
      <c r="A1840" s="13"/>
      <c r="B1840" s="229"/>
      <c r="C1840" s="230"/>
      <c r="D1840" s="231" t="s">
        <v>153</v>
      </c>
      <c r="E1840" s="232" t="s">
        <v>1</v>
      </c>
      <c r="F1840" s="233" t="s">
        <v>2030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153</v>
      </c>
      <c r="AU1840" s="239" t="s">
        <v>151</v>
      </c>
      <c r="AV1840" s="13" t="s">
        <v>81</v>
      </c>
      <c r="AW1840" s="13" t="s">
        <v>30</v>
      </c>
      <c r="AX1840" s="13" t="s">
        <v>73</v>
      </c>
      <c r="AY1840" s="239" t="s">
        <v>143</v>
      </c>
    </row>
    <row r="1841" s="13" customFormat="1">
      <c r="A1841" s="13"/>
      <c r="B1841" s="229"/>
      <c r="C1841" s="230"/>
      <c r="D1841" s="231" t="s">
        <v>153</v>
      </c>
      <c r="E1841" s="232" t="s">
        <v>1</v>
      </c>
      <c r="F1841" s="233" t="s">
        <v>203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153</v>
      </c>
      <c r="AU1841" s="239" t="s">
        <v>151</v>
      </c>
      <c r="AV1841" s="13" t="s">
        <v>81</v>
      </c>
      <c r="AW1841" s="13" t="s">
        <v>30</v>
      </c>
      <c r="AX1841" s="13" t="s">
        <v>73</v>
      </c>
      <c r="AY1841" s="239" t="s">
        <v>143</v>
      </c>
    </row>
    <row r="1842" s="14" customFormat="1">
      <c r="A1842" s="14"/>
      <c r="B1842" s="240"/>
      <c r="C1842" s="241"/>
      <c r="D1842" s="231" t="s">
        <v>153</v>
      </c>
      <c r="E1842" s="242" t="s">
        <v>1</v>
      </c>
      <c r="F1842" s="243" t="s">
        <v>204</v>
      </c>
      <c r="G1842" s="241"/>
      <c r="H1842" s="244">
        <v>14.574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153</v>
      </c>
      <c r="AU1842" s="250" t="s">
        <v>151</v>
      </c>
      <c r="AV1842" s="14" t="s">
        <v>151</v>
      </c>
      <c r="AW1842" s="14" t="s">
        <v>30</v>
      </c>
      <c r="AX1842" s="14" t="s">
        <v>73</v>
      </c>
      <c r="AY1842" s="250" t="s">
        <v>143</v>
      </c>
    </row>
    <row r="1843" s="13" customFormat="1">
      <c r="A1843" s="13"/>
      <c r="B1843" s="229"/>
      <c r="C1843" s="230"/>
      <c r="D1843" s="231" t="s">
        <v>153</v>
      </c>
      <c r="E1843" s="232" t="s">
        <v>1</v>
      </c>
      <c r="F1843" s="233" t="s">
        <v>205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153</v>
      </c>
      <c r="AU1843" s="239" t="s">
        <v>151</v>
      </c>
      <c r="AV1843" s="13" t="s">
        <v>81</v>
      </c>
      <c r="AW1843" s="13" t="s">
        <v>30</v>
      </c>
      <c r="AX1843" s="13" t="s">
        <v>73</v>
      </c>
      <c r="AY1843" s="239" t="s">
        <v>143</v>
      </c>
    </row>
    <row r="1844" s="14" customFormat="1">
      <c r="A1844" s="14"/>
      <c r="B1844" s="240"/>
      <c r="C1844" s="241"/>
      <c r="D1844" s="231" t="s">
        <v>153</v>
      </c>
      <c r="E1844" s="242" t="s">
        <v>1</v>
      </c>
      <c r="F1844" s="243" t="s">
        <v>206</v>
      </c>
      <c r="G1844" s="241"/>
      <c r="H1844" s="244">
        <v>17.867000000000001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153</v>
      </c>
      <c r="AU1844" s="250" t="s">
        <v>151</v>
      </c>
      <c r="AV1844" s="14" t="s">
        <v>151</v>
      </c>
      <c r="AW1844" s="14" t="s">
        <v>30</v>
      </c>
      <c r="AX1844" s="14" t="s">
        <v>73</v>
      </c>
      <c r="AY1844" s="250" t="s">
        <v>143</v>
      </c>
    </row>
    <row r="1845" s="13" customFormat="1">
      <c r="A1845" s="13"/>
      <c r="B1845" s="229"/>
      <c r="C1845" s="230"/>
      <c r="D1845" s="231" t="s">
        <v>153</v>
      </c>
      <c r="E1845" s="232" t="s">
        <v>1</v>
      </c>
      <c r="F1845" s="233" t="s">
        <v>207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153</v>
      </c>
      <c r="AU1845" s="239" t="s">
        <v>151</v>
      </c>
      <c r="AV1845" s="13" t="s">
        <v>81</v>
      </c>
      <c r="AW1845" s="13" t="s">
        <v>30</v>
      </c>
      <c r="AX1845" s="13" t="s">
        <v>73</v>
      </c>
      <c r="AY1845" s="239" t="s">
        <v>143</v>
      </c>
    </row>
    <row r="1846" s="14" customFormat="1">
      <c r="A1846" s="14"/>
      <c r="B1846" s="240"/>
      <c r="C1846" s="241"/>
      <c r="D1846" s="231" t="s">
        <v>153</v>
      </c>
      <c r="E1846" s="242" t="s">
        <v>1</v>
      </c>
      <c r="F1846" s="243" t="s">
        <v>208</v>
      </c>
      <c r="G1846" s="241"/>
      <c r="H1846" s="244">
        <v>14.810000000000001</v>
      </c>
      <c r="I1846" s="245"/>
      <c r="J1846" s="241"/>
      <c r="K1846" s="241"/>
      <c r="L1846" s="246"/>
      <c r="M1846" s="247"/>
      <c r="N1846" s="248"/>
      <c r="O1846" s="248"/>
      <c r="P1846" s="248"/>
      <c r="Q1846" s="248"/>
      <c r="R1846" s="248"/>
      <c r="S1846" s="248"/>
      <c r="T1846" s="24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0" t="s">
        <v>153</v>
      </c>
      <c r="AU1846" s="250" t="s">
        <v>151</v>
      </c>
      <c r="AV1846" s="14" t="s">
        <v>151</v>
      </c>
      <c r="AW1846" s="14" t="s">
        <v>30</v>
      </c>
      <c r="AX1846" s="14" t="s">
        <v>73</v>
      </c>
      <c r="AY1846" s="250" t="s">
        <v>143</v>
      </c>
    </row>
    <row r="1847" s="13" customFormat="1">
      <c r="A1847" s="13"/>
      <c r="B1847" s="229"/>
      <c r="C1847" s="230"/>
      <c r="D1847" s="231" t="s">
        <v>153</v>
      </c>
      <c r="E1847" s="232" t="s">
        <v>1</v>
      </c>
      <c r="F1847" s="233" t="s">
        <v>209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153</v>
      </c>
      <c r="AU1847" s="239" t="s">
        <v>151</v>
      </c>
      <c r="AV1847" s="13" t="s">
        <v>81</v>
      </c>
      <c r="AW1847" s="13" t="s">
        <v>30</v>
      </c>
      <c r="AX1847" s="13" t="s">
        <v>73</v>
      </c>
      <c r="AY1847" s="239" t="s">
        <v>143</v>
      </c>
    </row>
    <row r="1848" s="14" customFormat="1">
      <c r="A1848" s="14"/>
      <c r="B1848" s="240"/>
      <c r="C1848" s="241"/>
      <c r="D1848" s="231" t="s">
        <v>153</v>
      </c>
      <c r="E1848" s="242" t="s">
        <v>1</v>
      </c>
      <c r="F1848" s="243" t="s">
        <v>210</v>
      </c>
      <c r="G1848" s="241"/>
      <c r="H1848" s="244">
        <v>1.246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153</v>
      </c>
      <c r="AU1848" s="250" t="s">
        <v>151</v>
      </c>
      <c r="AV1848" s="14" t="s">
        <v>151</v>
      </c>
      <c r="AW1848" s="14" t="s">
        <v>30</v>
      </c>
      <c r="AX1848" s="14" t="s">
        <v>73</v>
      </c>
      <c r="AY1848" s="250" t="s">
        <v>143</v>
      </c>
    </row>
    <row r="1849" s="13" customFormat="1">
      <c r="A1849" s="13"/>
      <c r="B1849" s="229"/>
      <c r="C1849" s="230"/>
      <c r="D1849" s="231" t="s">
        <v>153</v>
      </c>
      <c r="E1849" s="232" t="s">
        <v>1</v>
      </c>
      <c r="F1849" s="233" t="s">
        <v>211</v>
      </c>
      <c r="G1849" s="230"/>
      <c r="H1849" s="232" t="s">
        <v>1</v>
      </c>
      <c r="I1849" s="234"/>
      <c r="J1849" s="230"/>
      <c r="K1849" s="230"/>
      <c r="L1849" s="235"/>
      <c r="M1849" s="236"/>
      <c r="N1849" s="237"/>
      <c r="O1849" s="237"/>
      <c r="P1849" s="237"/>
      <c r="Q1849" s="237"/>
      <c r="R1849" s="237"/>
      <c r="S1849" s="237"/>
      <c r="T1849" s="23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9" t="s">
        <v>153</v>
      </c>
      <c r="AU1849" s="239" t="s">
        <v>151</v>
      </c>
      <c r="AV1849" s="13" t="s">
        <v>81</v>
      </c>
      <c r="AW1849" s="13" t="s">
        <v>30</v>
      </c>
      <c r="AX1849" s="13" t="s">
        <v>73</v>
      </c>
      <c r="AY1849" s="239" t="s">
        <v>143</v>
      </c>
    </row>
    <row r="1850" s="14" customFormat="1">
      <c r="A1850" s="14"/>
      <c r="B1850" s="240"/>
      <c r="C1850" s="241"/>
      <c r="D1850" s="231" t="s">
        <v>153</v>
      </c>
      <c r="E1850" s="242" t="s">
        <v>1</v>
      </c>
      <c r="F1850" s="243" t="s">
        <v>212</v>
      </c>
      <c r="G1850" s="241"/>
      <c r="H1850" s="244">
        <v>7.335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153</v>
      </c>
      <c r="AU1850" s="250" t="s">
        <v>151</v>
      </c>
      <c r="AV1850" s="14" t="s">
        <v>151</v>
      </c>
      <c r="AW1850" s="14" t="s">
        <v>30</v>
      </c>
      <c r="AX1850" s="14" t="s">
        <v>73</v>
      </c>
      <c r="AY1850" s="250" t="s">
        <v>143</v>
      </c>
    </row>
    <row r="1851" s="13" customFormat="1">
      <c r="A1851" s="13"/>
      <c r="B1851" s="229"/>
      <c r="C1851" s="230"/>
      <c r="D1851" s="231" t="s">
        <v>153</v>
      </c>
      <c r="E1851" s="232" t="s">
        <v>1</v>
      </c>
      <c r="F1851" s="233" t="s">
        <v>213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153</v>
      </c>
      <c r="AU1851" s="239" t="s">
        <v>151</v>
      </c>
      <c r="AV1851" s="13" t="s">
        <v>81</v>
      </c>
      <c r="AW1851" s="13" t="s">
        <v>30</v>
      </c>
      <c r="AX1851" s="13" t="s">
        <v>73</v>
      </c>
      <c r="AY1851" s="239" t="s">
        <v>143</v>
      </c>
    </row>
    <row r="1852" s="14" customFormat="1">
      <c r="A1852" s="14"/>
      <c r="B1852" s="240"/>
      <c r="C1852" s="241"/>
      <c r="D1852" s="231" t="s">
        <v>153</v>
      </c>
      <c r="E1852" s="242" t="s">
        <v>1</v>
      </c>
      <c r="F1852" s="243" t="s">
        <v>214</v>
      </c>
      <c r="G1852" s="241"/>
      <c r="H1852" s="244">
        <v>1.006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153</v>
      </c>
      <c r="AU1852" s="250" t="s">
        <v>151</v>
      </c>
      <c r="AV1852" s="14" t="s">
        <v>151</v>
      </c>
      <c r="AW1852" s="14" t="s">
        <v>30</v>
      </c>
      <c r="AX1852" s="14" t="s">
        <v>73</v>
      </c>
      <c r="AY1852" s="250" t="s">
        <v>143</v>
      </c>
    </row>
    <row r="1853" s="13" customFormat="1">
      <c r="A1853" s="13"/>
      <c r="B1853" s="229"/>
      <c r="C1853" s="230"/>
      <c r="D1853" s="231" t="s">
        <v>153</v>
      </c>
      <c r="E1853" s="232" t="s">
        <v>1</v>
      </c>
      <c r="F1853" s="233" t="s">
        <v>215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153</v>
      </c>
      <c r="AU1853" s="239" t="s">
        <v>151</v>
      </c>
      <c r="AV1853" s="13" t="s">
        <v>81</v>
      </c>
      <c r="AW1853" s="13" t="s">
        <v>30</v>
      </c>
      <c r="AX1853" s="13" t="s">
        <v>73</v>
      </c>
      <c r="AY1853" s="239" t="s">
        <v>143</v>
      </c>
    </row>
    <row r="1854" s="14" customFormat="1">
      <c r="A1854" s="14"/>
      <c r="B1854" s="240"/>
      <c r="C1854" s="241"/>
      <c r="D1854" s="231" t="s">
        <v>153</v>
      </c>
      <c r="E1854" s="242" t="s">
        <v>1</v>
      </c>
      <c r="F1854" s="243" t="s">
        <v>216</v>
      </c>
      <c r="G1854" s="241"/>
      <c r="H1854" s="244">
        <v>22.539999999999999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153</v>
      </c>
      <c r="AU1854" s="250" t="s">
        <v>151</v>
      </c>
      <c r="AV1854" s="14" t="s">
        <v>151</v>
      </c>
      <c r="AW1854" s="14" t="s">
        <v>30</v>
      </c>
      <c r="AX1854" s="14" t="s">
        <v>73</v>
      </c>
      <c r="AY1854" s="250" t="s">
        <v>143</v>
      </c>
    </row>
    <row r="1855" s="13" customFormat="1">
      <c r="A1855" s="13"/>
      <c r="B1855" s="229"/>
      <c r="C1855" s="230"/>
      <c r="D1855" s="231" t="s">
        <v>153</v>
      </c>
      <c r="E1855" s="232" t="s">
        <v>1</v>
      </c>
      <c r="F1855" s="233" t="s">
        <v>239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153</v>
      </c>
      <c r="AU1855" s="239" t="s">
        <v>151</v>
      </c>
      <c r="AV1855" s="13" t="s">
        <v>81</v>
      </c>
      <c r="AW1855" s="13" t="s">
        <v>30</v>
      </c>
      <c r="AX1855" s="13" t="s">
        <v>73</v>
      </c>
      <c r="AY1855" s="239" t="s">
        <v>143</v>
      </c>
    </row>
    <row r="1856" s="13" customFormat="1">
      <c r="A1856" s="13"/>
      <c r="B1856" s="229"/>
      <c r="C1856" s="230"/>
      <c r="D1856" s="231" t="s">
        <v>153</v>
      </c>
      <c r="E1856" s="232" t="s">
        <v>1</v>
      </c>
      <c r="F1856" s="233" t="s">
        <v>240</v>
      </c>
      <c r="G1856" s="230"/>
      <c r="H1856" s="232" t="s">
        <v>1</v>
      </c>
      <c r="I1856" s="234"/>
      <c r="J1856" s="230"/>
      <c r="K1856" s="230"/>
      <c r="L1856" s="235"/>
      <c r="M1856" s="236"/>
      <c r="N1856" s="237"/>
      <c r="O1856" s="237"/>
      <c r="P1856" s="237"/>
      <c r="Q1856" s="237"/>
      <c r="R1856" s="237"/>
      <c r="S1856" s="237"/>
      <c r="T1856" s="23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9" t="s">
        <v>153</v>
      </c>
      <c r="AU1856" s="239" t="s">
        <v>151</v>
      </c>
      <c r="AV1856" s="13" t="s">
        <v>81</v>
      </c>
      <c r="AW1856" s="13" t="s">
        <v>30</v>
      </c>
      <c r="AX1856" s="13" t="s">
        <v>73</v>
      </c>
      <c r="AY1856" s="239" t="s">
        <v>143</v>
      </c>
    </row>
    <row r="1857" s="14" customFormat="1">
      <c r="A1857" s="14"/>
      <c r="B1857" s="240"/>
      <c r="C1857" s="241"/>
      <c r="D1857" s="231" t="s">
        <v>153</v>
      </c>
      <c r="E1857" s="242" t="s">
        <v>1</v>
      </c>
      <c r="F1857" s="243" t="s">
        <v>241</v>
      </c>
      <c r="G1857" s="241"/>
      <c r="H1857" s="244">
        <v>52.258000000000003</v>
      </c>
      <c r="I1857" s="245"/>
      <c r="J1857" s="241"/>
      <c r="K1857" s="241"/>
      <c r="L1857" s="246"/>
      <c r="M1857" s="247"/>
      <c r="N1857" s="248"/>
      <c r="O1857" s="248"/>
      <c r="P1857" s="248"/>
      <c r="Q1857" s="248"/>
      <c r="R1857" s="248"/>
      <c r="S1857" s="248"/>
      <c r="T1857" s="24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0" t="s">
        <v>153</v>
      </c>
      <c r="AU1857" s="250" t="s">
        <v>151</v>
      </c>
      <c r="AV1857" s="14" t="s">
        <v>151</v>
      </c>
      <c r="AW1857" s="14" t="s">
        <v>30</v>
      </c>
      <c r="AX1857" s="14" t="s">
        <v>73</v>
      </c>
      <c r="AY1857" s="250" t="s">
        <v>143</v>
      </c>
    </row>
    <row r="1858" s="14" customFormat="1">
      <c r="A1858" s="14"/>
      <c r="B1858" s="240"/>
      <c r="C1858" s="241"/>
      <c r="D1858" s="231" t="s">
        <v>153</v>
      </c>
      <c r="E1858" s="242" t="s">
        <v>1</v>
      </c>
      <c r="F1858" s="243" t="s">
        <v>242</v>
      </c>
      <c r="G1858" s="241"/>
      <c r="H1858" s="244">
        <v>4.3600000000000003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0" t="s">
        <v>153</v>
      </c>
      <c r="AU1858" s="250" t="s">
        <v>151</v>
      </c>
      <c r="AV1858" s="14" t="s">
        <v>151</v>
      </c>
      <c r="AW1858" s="14" t="s">
        <v>30</v>
      </c>
      <c r="AX1858" s="14" t="s">
        <v>73</v>
      </c>
      <c r="AY1858" s="250" t="s">
        <v>143</v>
      </c>
    </row>
    <row r="1859" s="14" customFormat="1">
      <c r="A1859" s="14"/>
      <c r="B1859" s="240"/>
      <c r="C1859" s="241"/>
      <c r="D1859" s="231" t="s">
        <v>153</v>
      </c>
      <c r="E1859" s="242" t="s">
        <v>1</v>
      </c>
      <c r="F1859" s="243" t="s">
        <v>243</v>
      </c>
      <c r="G1859" s="241"/>
      <c r="H1859" s="244">
        <v>-10.186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153</v>
      </c>
      <c r="AU1859" s="250" t="s">
        <v>151</v>
      </c>
      <c r="AV1859" s="14" t="s">
        <v>151</v>
      </c>
      <c r="AW1859" s="14" t="s">
        <v>30</v>
      </c>
      <c r="AX1859" s="14" t="s">
        <v>73</v>
      </c>
      <c r="AY1859" s="250" t="s">
        <v>143</v>
      </c>
    </row>
    <row r="1860" s="13" customFormat="1">
      <c r="A1860" s="13"/>
      <c r="B1860" s="229"/>
      <c r="C1860" s="230"/>
      <c r="D1860" s="231" t="s">
        <v>153</v>
      </c>
      <c r="E1860" s="232" t="s">
        <v>1</v>
      </c>
      <c r="F1860" s="233" t="s">
        <v>205</v>
      </c>
      <c r="G1860" s="230"/>
      <c r="H1860" s="232" t="s">
        <v>1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153</v>
      </c>
      <c r="AU1860" s="239" t="s">
        <v>151</v>
      </c>
      <c r="AV1860" s="13" t="s">
        <v>81</v>
      </c>
      <c r="AW1860" s="13" t="s">
        <v>30</v>
      </c>
      <c r="AX1860" s="13" t="s">
        <v>73</v>
      </c>
      <c r="AY1860" s="239" t="s">
        <v>143</v>
      </c>
    </row>
    <row r="1861" s="14" customFormat="1">
      <c r="A1861" s="14"/>
      <c r="B1861" s="240"/>
      <c r="C1861" s="241"/>
      <c r="D1861" s="231" t="s">
        <v>153</v>
      </c>
      <c r="E1861" s="242" t="s">
        <v>1</v>
      </c>
      <c r="F1861" s="243" t="s">
        <v>244</v>
      </c>
      <c r="G1861" s="241"/>
      <c r="H1861" s="244">
        <v>53.700000000000003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153</v>
      </c>
      <c r="AU1861" s="250" t="s">
        <v>151</v>
      </c>
      <c r="AV1861" s="14" t="s">
        <v>151</v>
      </c>
      <c r="AW1861" s="14" t="s">
        <v>30</v>
      </c>
      <c r="AX1861" s="14" t="s">
        <v>73</v>
      </c>
      <c r="AY1861" s="250" t="s">
        <v>143</v>
      </c>
    </row>
    <row r="1862" s="14" customFormat="1">
      <c r="A1862" s="14"/>
      <c r="B1862" s="240"/>
      <c r="C1862" s="241"/>
      <c r="D1862" s="231" t="s">
        <v>153</v>
      </c>
      <c r="E1862" s="242" t="s">
        <v>1</v>
      </c>
      <c r="F1862" s="243" t="s">
        <v>245</v>
      </c>
      <c r="G1862" s="241"/>
      <c r="H1862" s="244">
        <v>0.68999999999999995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0" t="s">
        <v>153</v>
      </c>
      <c r="AU1862" s="250" t="s">
        <v>151</v>
      </c>
      <c r="AV1862" s="14" t="s">
        <v>151</v>
      </c>
      <c r="AW1862" s="14" t="s">
        <v>30</v>
      </c>
      <c r="AX1862" s="14" t="s">
        <v>73</v>
      </c>
      <c r="AY1862" s="250" t="s">
        <v>143</v>
      </c>
    </row>
    <row r="1863" s="14" customFormat="1">
      <c r="A1863" s="14"/>
      <c r="B1863" s="240"/>
      <c r="C1863" s="241"/>
      <c r="D1863" s="231" t="s">
        <v>153</v>
      </c>
      <c r="E1863" s="242" t="s">
        <v>1</v>
      </c>
      <c r="F1863" s="243" t="s">
        <v>246</v>
      </c>
      <c r="G1863" s="241"/>
      <c r="H1863" s="244">
        <v>-4.5220000000000002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153</v>
      </c>
      <c r="AU1863" s="250" t="s">
        <v>151</v>
      </c>
      <c r="AV1863" s="14" t="s">
        <v>151</v>
      </c>
      <c r="AW1863" s="14" t="s">
        <v>30</v>
      </c>
      <c r="AX1863" s="14" t="s">
        <v>73</v>
      </c>
      <c r="AY1863" s="250" t="s">
        <v>143</v>
      </c>
    </row>
    <row r="1864" s="13" customFormat="1">
      <c r="A1864" s="13"/>
      <c r="B1864" s="229"/>
      <c r="C1864" s="230"/>
      <c r="D1864" s="231" t="s">
        <v>153</v>
      </c>
      <c r="E1864" s="232" t="s">
        <v>1</v>
      </c>
      <c r="F1864" s="233" t="s">
        <v>207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153</v>
      </c>
      <c r="AU1864" s="239" t="s">
        <v>151</v>
      </c>
      <c r="AV1864" s="13" t="s">
        <v>81</v>
      </c>
      <c r="AW1864" s="13" t="s">
        <v>30</v>
      </c>
      <c r="AX1864" s="13" t="s">
        <v>73</v>
      </c>
      <c r="AY1864" s="239" t="s">
        <v>143</v>
      </c>
    </row>
    <row r="1865" s="14" customFormat="1">
      <c r="A1865" s="14"/>
      <c r="B1865" s="240"/>
      <c r="C1865" s="241"/>
      <c r="D1865" s="231" t="s">
        <v>153</v>
      </c>
      <c r="E1865" s="242" t="s">
        <v>1</v>
      </c>
      <c r="F1865" s="243" t="s">
        <v>247</v>
      </c>
      <c r="G1865" s="241"/>
      <c r="H1865" s="244">
        <v>50.203000000000003</v>
      </c>
      <c r="I1865" s="245"/>
      <c r="J1865" s="241"/>
      <c r="K1865" s="241"/>
      <c r="L1865" s="246"/>
      <c r="M1865" s="247"/>
      <c r="N1865" s="248"/>
      <c r="O1865" s="248"/>
      <c r="P1865" s="248"/>
      <c r="Q1865" s="248"/>
      <c r="R1865" s="248"/>
      <c r="S1865" s="248"/>
      <c r="T1865" s="249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0" t="s">
        <v>153</v>
      </c>
      <c r="AU1865" s="250" t="s">
        <v>151</v>
      </c>
      <c r="AV1865" s="14" t="s">
        <v>151</v>
      </c>
      <c r="AW1865" s="14" t="s">
        <v>30</v>
      </c>
      <c r="AX1865" s="14" t="s">
        <v>73</v>
      </c>
      <c r="AY1865" s="250" t="s">
        <v>143</v>
      </c>
    </row>
    <row r="1866" s="14" customFormat="1">
      <c r="A1866" s="14"/>
      <c r="B1866" s="240"/>
      <c r="C1866" s="241"/>
      <c r="D1866" s="231" t="s">
        <v>153</v>
      </c>
      <c r="E1866" s="242" t="s">
        <v>1</v>
      </c>
      <c r="F1866" s="243" t="s">
        <v>248</v>
      </c>
      <c r="G1866" s="241"/>
      <c r="H1866" s="244">
        <v>0.90000000000000002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153</v>
      </c>
      <c r="AU1866" s="250" t="s">
        <v>151</v>
      </c>
      <c r="AV1866" s="14" t="s">
        <v>151</v>
      </c>
      <c r="AW1866" s="14" t="s">
        <v>30</v>
      </c>
      <c r="AX1866" s="14" t="s">
        <v>73</v>
      </c>
      <c r="AY1866" s="250" t="s">
        <v>143</v>
      </c>
    </row>
    <row r="1867" s="14" customFormat="1">
      <c r="A1867" s="14"/>
      <c r="B1867" s="240"/>
      <c r="C1867" s="241"/>
      <c r="D1867" s="231" t="s">
        <v>153</v>
      </c>
      <c r="E1867" s="242" t="s">
        <v>1</v>
      </c>
      <c r="F1867" s="243" t="s">
        <v>249</v>
      </c>
      <c r="G1867" s="241"/>
      <c r="H1867" s="244">
        <v>-5.7190000000000003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153</v>
      </c>
      <c r="AU1867" s="250" t="s">
        <v>151</v>
      </c>
      <c r="AV1867" s="14" t="s">
        <v>151</v>
      </c>
      <c r="AW1867" s="14" t="s">
        <v>30</v>
      </c>
      <c r="AX1867" s="14" t="s">
        <v>73</v>
      </c>
      <c r="AY1867" s="250" t="s">
        <v>143</v>
      </c>
    </row>
    <row r="1868" s="13" customFormat="1">
      <c r="A1868" s="13"/>
      <c r="B1868" s="229"/>
      <c r="C1868" s="230"/>
      <c r="D1868" s="231" t="s">
        <v>153</v>
      </c>
      <c r="E1868" s="232" t="s">
        <v>1</v>
      </c>
      <c r="F1868" s="233" t="s">
        <v>209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153</v>
      </c>
      <c r="AU1868" s="239" t="s">
        <v>151</v>
      </c>
      <c r="AV1868" s="13" t="s">
        <v>81</v>
      </c>
      <c r="AW1868" s="13" t="s">
        <v>30</v>
      </c>
      <c r="AX1868" s="13" t="s">
        <v>73</v>
      </c>
      <c r="AY1868" s="239" t="s">
        <v>143</v>
      </c>
    </row>
    <row r="1869" s="14" customFormat="1">
      <c r="A1869" s="14"/>
      <c r="B1869" s="240"/>
      <c r="C1869" s="241"/>
      <c r="D1869" s="231" t="s">
        <v>153</v>
      </c>
      <c r="E1869" s="242" t="s">
        <v>1</v>
      </c>
      <c r="F1869" s="243" t="s">
        <v>250</v>
      </c>
      <c r="G1869" s="241"/>
      <c r="H1869" s="244">
        <v>15.753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153</v>
      </c>
      <c r="AU1869" s="250" t="s">
        <v>151</v>
      </c>
      <c r="AV1869" s="14" t="s">
        <v>151</v>
      </c>
      <c r="AW1869" s="14" t="s">
        <v>30</v>
      </c>
      <c r="AX1869" s="14" t="s">
        <v>73</v>
      </c>
      <c r="AY1869" s="250" t="s">
        <v>143</v>
      </c>
    </row>
    <row r="1870" s="14" customFormat="1">
      <c r="A1870" s="14"/>
      <c r="B1870" s="240"/>
      <c r="C1870" s="241"/>
      <c r="D1870" s="231" t="s">
        <v>153</v>
      </c>
      <c r="E1870" s="242" t="s">
        <v>1</v>
      </c>
      <c r="F1870" s="243" t="s">
        <v>251</v>
      </c>
      <c r="G1870" s="241"/>
      <c r="H1870" s="244">
        <v>-1.484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153</v>
      </c>
      <c r="AU1870" s="250" t="s">
        <v>151</v>
      </c>
      <c r="AV1870" s="14" t="s">
        <v>151</v>
      </c>
      <c r="AW1870" s="14" t="s">
        <v>30</v>
      </c>
      <c r="AX1870" s="14" t="s">
        <v>73</v>
      </c>
      <c r="AY1870" s="250" t="s">
        <v>143</v>
      </c>
    </row>
    <row r="1871" s="13" customFormat="1">
      <c r="A1871" s="13"/>
      <c r="B1871" s="229"/>
      <c r="C1871" s="230"/>
      <c r="D1871" s="231" t="s">
        <v>153</v>
      </c>
      <c r="E1871" s="232" t="s">
        <v>1</v>
      </c>
      <c r="F1871" s="233" t="s">
        <v>215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153</v>
      </c>
      <c r="AU1871" s="239" t="s">
        <v>151</v>
      </c>
      <c r="AV1871" s="13" t="s">
        <v>81</v>
      </c>
      <c r="AW1871" s="13" t="s">
        <v>30</v>
      </c>
      <c r="AX1871" s="13" t="s">
        <v>73</v>
      </c>
      <c r="AY1871" s="239" t="s">
        <v>143</v>
      </c>
    </row>
    <row r="1872" s="14" customFormat="1">
      <c r="A1872" s="14"/>
      <c r="B1872" s="240"/>
      <c r="C1872" s="241"/>
      <c r="D1872" s="231" t="s">
        <v>153</v>
      </c>
      <c r="E1872" s="242" t="s">
        <v>1</v>
      </c>
      <c r="F1872" s="243" t="s">
        <v>252</v>
      </c>
      <c r="G1872" s="241"/>
      <c r="H1872" s="244">
        <v>59.941000000000002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153</v>
      </c>
      <c r="AU1872" s="250" t="s">
        <v>151</v>
      </c>
      <c r="AV1872" s="14" t="s">
        <v>151</v>
      </c>
      <c r="AW1872" s="14" t="s">
        <v>30</v>
      </c>
      <c r="AX1872" s="14" t="s">
        <v>73</v>
      </c>
      <c r="AY1872" s="250" t="s">
        <v>143</v>
      </c>
    </row>
    <row r="1873" s="14" customFormat="1">
      <c r="A1873" s="14"/>
      <c r="B1873" s="240"/>
      <c r="C1873" s="241"/>
      <c r="D1873" s="231" t="s">
        <v>153</v>
      </c>
      <c r="E1873" s="242" t="s">
        <v>1</v>
      </c>
      <c r="F1873" s="243" t="s">
        <v>253</v>
      </c>
      <c r="G1873" s="241"/>
      <c r="H1873" s="244">
        <v>9.3149999999999995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0" t="s">
        <v>153</v>
      </c>
      <c r="AU1873" s="250" t="s">
        <v>151</v>
      </c>
      <c r="AV1873" s="14" t="s">
        <v>151</v>
      </c>
      <c r="AW1873" s="14" t="s">
        <v>30</v>
      </c>
      <c r="AX1873" s="14" t="s">
        <v>73</v>
      </c>
      <c r="AY1873" s="250" t="s">
        <v>143</v>
      </c>
    </row>
    <row r="1874" s="14" customFormat="1">
      <c r="A1874" s="14"/>
      <c r="B1874" s="240"/>
      <c r="C1874" s="241"/>
      <c r="D1874" s="231" t="s">
        <v>153</v>
      </c>
      <c r="E1874" s="242" t="s">
        <v>1</v>
      </c>
      <c r="F1874" s="243" t="s">
        <v>254</v>
      </c>
      <c r="G1874" s="241"/>
      <c r="H1874" s="244">
        <v>-5.2370000000000001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153</v>
      </c>
      <c r="AU1874" s="250" t="s">
        <v>151</v>
      </c>
      <c r="AV1874" s="14" t="s">
        <v>151</v>
      </c>
      <c r="AW1874" s="14" t="s">
        <v>30</v>
      </c>
      <c r="AX1874" s="14" t="s">
        <v>73</v>
      </c>
      <c r="AY1874" s="250" t="s">
        <v>143</v>
      </c>
    </row>
    <row r="1875" s="13" customFormat="1">
      <c r="A1875" s="13"/>
      <c r="B1875" s="229"/>
      <c r="C1875" s="230"/>
      <c r="D1875" s="231" t="s">
        <v>153</v>
      </c>
      <c r="E1875" s="232" t="s">
        <v>1</v>
      </c>
      <c r="F1875" s="233" t="s">
        <v>213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153</v>
      </c>
      <c r="AU1875" s="239" t="s">
        <v>151</v>
      </c>
      <c r="AV1875" s="13" t="s">
        <v>81</v>
      </c>
      <c r="AW1875" s="13" t="s">
        <v>30</v>
      </c>
      <c r="AX1875" s="13" t="s">
        <v>73</v>
      </c>
      <c r="AY1875" s="239" t="s">
        <v>143</v>
      </c>
    </row>
    <row r="1876" s="14" customFormat="1">
      <c r="A1876" s="14"/>
      <c r="B1876" s="240"/>
      <c r="C1876" s="241"/>
      <c r="D1876" s="231" t="s">
        <v>153</v>
      </c>
      <c r="E1876" s="242" t="s">
        <v>1</v>
      </c>
      <c r="F1876" s="243" t="s">
        <v>255</v>
      </c>
      <c r="G1876" s="241"/>
      <c r="H1876" s="244">
        <v>13.319000000000001</v>
      </c>
      <c r="I1876" s="245"/>
      <c r="J1876" s="241"/>
      <c r="K1876" s="241"/>
      <c r="L1876" s="246"/>
      <c r="M1876" s="247"/>
      <c r="N1876" s="248"/>
      <c r="O1876" s="248"/>
      <c r="P1876" s="248"/>
      <c r="Q1876" s="248"/>
      <c r="R1876" s="248"/>
      <c r="S1876" s="248"/>
      <c r="T1876" s="249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50" t="s">
        <v>153</v>
      </c>
      <c r="AU1876" s="250" t="s">
        <v>151</v>
      </c>
      <c r="AV1876" s="14" t="s">
        <v>151</v>
      </c>
      <c r="AW1876" s="14" t="s">
        <v>30</v>
      </c>
      <c r="AX1876" s="14" t="s">
        <v>73</v>
      </c>
      <c r="AY1876" s="250" t="s">
        <v>143</v>
      </c>
    </row>
    <row r="1877" s="14" customFormat="1">
      <c r="A1877" s="14"/>
      <c r="B1877" s="240"/>
      <c r="C1877" s="241"/>
      <c r="D1877" s="231" t="s">
        <v>153</v>
      </c>
      <c r="E1877" s="242" t="s">
        <v>1</v>
      </c>
      <c r="F1877" s="243" t="s">
        <v>234</v>
      </c>
      <c r="G1877" s="241"/>
      <c r="H1877" s="244">
        <v>-1.202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0" t="s">
        <v>153</v>
      </c>
      <c r="AU1877" s="250" t="s">
        <v>151</v>
      </c>
      <c r="AV1877" s="14" t="s">
        <v>151</v>
      </c>
      <c r="AW1877" s="14" t="s">
        <v>30</v>
      </c>
      <c r="AX1877" s="14" t="s">
        <v>73</v>
      </c>
      <c r="AY1877" s="250" t="s">
        <v>143</v>
      </c>
    </row>
    <row r="1878" s="13" customFormat="1">
      <c r="A1878" s="13"/>
      <c r="B1878" s="229"/>
      <c r="C1878" s="230"/>
      <c r="D1878" s="231" t="s">
        <v>153</v>
      </c>
      <c r="E1878" s="232" t="s">
        <v>1</v>
      </c>
      <c r="F1878" s="233" t="s">
        <v>211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153</v>
      </c>
      <c r="AU1878" s="239" t="s">
        <v>151</v>
      </c>
      <c r="AV1878" s="13" t="s">
        <v>81</v>
      </c>
      <c r="AW1878" s="13" t="s">
        <v>30</v>
      </c>
      <c r="AX1878" s="13" t="s">
        <v>73</v>
      </c>
      <c r="AY1878" s="239" t="s">
        <v>143</v>
      </c>
    </row>
    <row r="1879" s="14" customFormat="1">
      <c r="A1879" s="14"/>
      <c r="B1879" s="240"/>
      <c r="C1879" s="241"/>
      <c r="D1879" s="231" t="s">
        <v>153</v>
      </c>
      <c r="E1879" s="242" t="s">
        <v>1</v>
      </c>
      <c r="F1879" s="243" t="s">
        <v>256</v>
      </c>
      <c r="G1879" s="241"/>
      <c r="H1879" s="244">
        <v>38.393999999999998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153</v>
      </c>
      <c r="AU1879" s="250" t="s">
        <v>151</v>
      </c>
      <c r="AV1879" s="14" t="s">
        <v>151</v>
      </c>
      <c r="AW1879" s="14" t="s">
        <v>30</v>
      </c>
      <c r="AX1879" s="14" t="s">
        <v>73</v>
      </c>
      <c r="AY1879" s="250" t="s">
        <v>143</v>
      </c>
    </row>
    <row r="1880" s="14" customFormat="1">
      <c r="A1880" s="14"/>
      <c r="B1880" s="240"/>
      <c r="C1880" s="241"/>
      <c r="D1880" s="231" t="s">
        <v>153</v>
      </c>
      <c r="E1880" s="242" t="s">
        <v>1</v>
      </c>
      <c r="F1880" s="243" t="s">
        <v>234</v>
      </c>
      <c r="G1880" s="241"/>
      <c r="H1880" s="244">
        <v>-1.202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153</v>
      </c>
      <c r="AU1880" s="250" t="s">
        <v>151</v>
      </c>
      <c r="AV1880" s="14" t="s">
        <v>151</v>
      </c>
      <c r="AW1880" s="14" t="s">
        <v>30</v>
      </c>
      <c r="AX1880" s="14" t="s">
        <v>73</v>
      </c>
      <c r="AY1880" s="250" t="s">
        <v>143</v>
      </c>
    </row>
    <row r="1881" s="13" customFormat="1">
      <c r="A1881" s="13"/>
      <c r="B1881" s="229"/>
      <c r="C1881" s="230"/>
      <c r="D1881" s="231" t="s">
        <v>153</v>
      </c>
      <c r="E1881" s="232" t="s">
        <v>1</v>
      </c>
      <c r="F1881" s="233" t="s">
        <v>257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153</v>
      </c>
      <c r="AU1881" s="239" t="s">
        <v>151</v>
      </c>
      <c r="AV1881" s="13" t="s">
        <v>81</v>
      </c>
      <c r="AW1881" s="13" t="s">
        <v>30</v>
      </c>
      <c r="AX1881" s="13" t="s">
        <v>73</v>
      </c>
      <c r="AY1881" s="239" t="s">
        <v>143</v>
      </c>
    </row>
    <row r="1882" s="13" customFormat="1">
      <c r="A1882" s="13"/>
      <c r="B1882" s="229"/>
      <c r="C1882" s="230"/>
      <c r="D1882" s="231" t="s">
        <v>153</v>
      </c>
      <c r="E1882" s="232" t="s">
        <v>1</v>
      </c>
      <c r="F1882" s="233" t="s">
        <v>213</v>
      </c>
      <c r="G1882" s="230"/>
      <c r="H1882" s="232" t="s">
        <v>1</v>
      </c>
      <c r="I1882" s="234"/>
      <c r="J1882" s="230"/>
      <c r="K1882" s="230"/>
      <c r="L1882" s="235"/>
      <c r="M1882" s="236"/>
      <c r="N1882" s="237"/>
      <c r="O1882" s="237"/>
      <c r="P1882" s="237"/>
      <c r="Q1882" s="237"/>
      <c r="R1882" s="237"/>
      <c r="S1882" s="237"/>
      <c r="T1882" s="238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39" t="s">
        <v>153</v>
      </c>
      <c r="AU1882" s="239" t="s">
        <v>151</v>
      </c>
      <c r="AV1882" s="13" t="s">
        <v>81</v>
      </c>
      <c r="AW1882" s="13" t="s">
        <v>30</v>
      </c>
      <c r="AX1882" s="13" t="s">
        <v>73</v>
      </c>
      <c r="AY1882" s="239" t="s">
        <v>143</v>
      </c>
    </row>
    <row r="1883" s="14" customFormat="1">
      <c r="A1883" s="14"/>
      <c r="B1883" s="240"/>
      <c r="C1883" s="241"/>
      <c r="D1883" s="231" t="s">
        <v>153</v>
      </c>
      <c r="E1883" s="242" t="s">
        <v>1</v>
      </c>
      <c r="F1883" s="243" t="s">
        <v>258</v>
      </c>
      <c r="G1883" s="241"/>
      <c r="H1883" s="244">
        <v>-6.0540000000000003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153</v>
      </c>
      <c r="AU1883" s="250" t="s">
        <v>151</v>
      </c>
      <c r="AV1883" s="14" t="s">
        <v>151</v>
      </c>
      <c r="AW1883" s="14" t="s">
        <v>30</v>
      </c>
      <c r="AX1883" s="14" t="s">
        <v>73</v>
      </c>
      <c r="AY1883" s="250" t="s">
        <v>143</v>
      </c>
    </row>
    <row r="1884" s="14" customFormat="1">
      <c r="A1884" s="14"/>
      <c r="B1884" s="240"/>
      <c r="C1884" s="241"/>
      <c r="D1884" s="231" t="s">
        <v>153</v>
      </c>
      <c r="E1884" s="242" t="s">
        <v>1</v>
      </c>
      <c r="F1884" s="243" t="s">
        <v>259</v>
      </c>
      <c r="G1884" s="241"/>
      <c r="H1884" s="244">
        <v>0.90800000000000003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153</v>
      </c>
      <c r="AU1884" s="250" t="s">
        <v>151</v>
      </c>
      <c r="AV1884" s="14" t="s">
        <v>151</v>
      </c>
      <c r="AW1884" s="14" t="s">
        <v>30</v>
      </c>
      <c r="AX1884" s="14" t="s">
        <v>73</v>
      </c>
      <c r="AY1884" s="250" t="s">
        <v>143</v>
      </c>
    </row>
    <row r="1885" s="13" customFormat="1">
      <c r="A1885" s="13"/>
      <c r="B1885" s="229"/>
      <c r="C1885" s="230"/>
      <c r="D1885" s="231" t="s">
        <v>153</v>
      </c>
      <c r="E1885" s="232" t="s">
        <v>1</v>
      </c>
      <c r="F1885" s="233" t="s">
        <v>211</v>
      </c>
      <c r="G1885" s="230"/>
      <c r="H1885" s="232" t="s">
        <v>1</v>
      </c>
      <c r="I1885" s="234"/>
      <c r="J1885" s="230"/>
      <c r="K1885" s="230"/>
      <c r="L1885" s="235"/>
      <c r="M1885" s="236"/>
      <c r="N1885" s="237"/>
      <c r="O1885" s="237"/>
      <c r="P1885" s="237"/>
      <c r="Q1885" s="237"/>
      <c r="R1885" s="237"/>
      <c r="S1885" s="237"/>
      <c r="T1885" s="23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9" t="s">
        <v>153</v>
      </c>
      <c r="AU1885" s="239" t="s">
        <v>151</v>
      </c>
      <c r="AV1885" s="13" t="s">
        <v>81</v>
      </c>
      <c r="AW1885" s="13" t="s">
        <v>30</v>
      </c>
      <c r="AX1885" s="13" t="s">
        <v>73</v>
      </c>
      <c r="AY1885" s="239" t="s">
        <v>143</v>
      </c>
    </row>
    <row r="1886" s="14" customFormat="1">
      <c r="A1886" s="14"/>
      <c r="B1886" s="240"/>
      <c r="C1886" s="241"/>
      <c r="D1886" s="231" t="s">
        <v>153</v>
      </c>
      <c r="E1886" s="242" t="s">
        <v>1</v>
      </c>
      <c r="F1886" s="243" t="s">
        <v>260</v>
      </c>
      <c r="G1886" s="241"/>
      <c r="H1886" s="244">
        <v>-24.536000000000001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153</v>
      </c>
      <c r="AU1886" s="250" t="s">
        <v>151</v>
      </c>
      <c r="AV1886" s="14" t="s">
        <v>151</v>
      </c>
      <c r="AW1886" s="14" t="s">
        <v>30</v>
      </c>
      <c r="AX1886" s="14" t="s">
        <v>73</v>
      </c>
      <c r="AY1886" s="250" t="s">
        <v>143</v>
      </c>
    </row>
    <row r="1887" s="14" customFormat="1">
      <c r="A1887" s="14"/>
      <c r="B1887" s="240"/>
      <c r="C1887" s="241"/>
      <c r="D1887" s="231" t="s">
        <v>153</v>
      </c>
      <c r="E1887" s="242" t="s">
        <v>1</v>
      </c>
      <c r="F1887" s="243" t="s">
        <v>261</v>
      </c>
      <c r="G1887" s="241"/>
      <c r="H1887" s="244">
        <v>1.202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153</v>
      </c>
      <c r="AU1887" s="250" t="s">
        <v>151</v>
      </c>
      <c r="AV1887" s="14" t="s">
        <v>151</v>
      </c>
      <c r="AW1887" s="14" t="s">
        <v>30</v>
      </c>
      <c r="AX1887" s="14" t="s">
        <v>73</v>
      </c>
      <c r="AY1887" s="250" t="s">
        <v>143</v>
      </c>
    </row>
    <row r="1888" s="15" customFormat="1">
      <c r="A1888" s="15"/>
      <c r="B1888" s="251"/>
      <c r="C1888" s="252"/>
      <c r="D1888" s="231" t="s">
        <v>153</v>
      </c>
      <c r="E1888" s="253" t="s">
        <v>1</v>
      </c>
      <c r="F1888" s="254" t="s">
        <v>163</v>
      </c>
      <c r="G1888" s="252"/>
      <c r="H1888" s="255">
        <v>320.17900000000009</v>
      </c>
      <c r="I1888" s="256"/>
      <c r="J1888" s="252"/>
      <c r="K1888" s="252"/>
      <c r="L1888" s="257"/>
      <c r="M1888" s="258"/>
      <c r="N1888" s="259"/>
      <c r="O1888" s="259"/>
      <c r="P1888" s="259"/>
      <c r="Q1888" s="259"/>
      <c r="R1888" s="259"/>
      <c r="S1888" s="259"/>
      <c r="T1888" s="260"/>
      <c r="U1888" s="15"/>
      <c r="V1888" s="15"/>
      <c r="W1888" s="15"/>
      <c r="X1888" s="15"/>
      <c r="Y1888" s="15"/>
      <c r="Z1888" s="15"/>
      <c r="AA1888" s="15"/>
      <c r="AB1888" s="15"/>
      <c r="AC1888" s="15"/>
      <c r="AD1888" s="15"/>
      <c r="AE1888" s="15"/>
      <c r="AT1888" s="261" t="s">
        <v>153</v>
      </c>
      <c r="AU1888" s="261" t="s">
        <v>151</v>
      </c>
      <c r="AV1888" s="15" t="s">
        <v>150</v>
      </c>
      <c r="AW1888" s="15" t="s">
        <v>30</v>
      </c>
      <c r="AX1888" s="15" t="s">
        <v>81</v>
      </c>
      <c r="AY1888" s="261" t="s">
        <v>143</v>
      </c>
    </row>
    <row r="1889" s="2" customFormat="1" ht="16.5" customHeight="1">
      <c r="A1889" s="38"/>
      <c r="B1889" s="39"/>
      <c r="C1889" s="215" t="s">
        <v>2035</v>
      </c>
      <c r="D1889" s="215" t="s">
        <v>146</v>
      </c>
      <c r="E1889" s="216" t="s">
        <v>2036</v>
      </c>
      <c r="F1889" s="217" t="s">
        <v>2037</v>
      </c>
      <c r="G1889" s="218" t="s">
        <v>185</v>
      </c>
      <c r="H1889" s="219">
        <v>320.17899999999997</v>
      </c>
      <c r="I1889" s="220"/>
      <c r="J1889" s="221">
        <f>ROUND(I1889*H1889,2)</f>
        <v>0</v>
      </c>
      <c r="K1889" s="222"/>
      <c r="L1889" s="44"/>
      <c r="M1889" s="223" t="s">
        <v>1</v>
      </c>
      <c r="N1889" s="224" t="s">
        <v>39</v>
      </c>
      <c r="O1889" s="91"/>
      <c r="P1889" s="225">
        <f>O1889*H1889</f>
        <v>0</v>
      </c>
      <c r="Q1889" s="225">
        <v>0.001</v>
      </c>
      <c r="R1889" s="225">
        <f>Q1889*H1889</f>
        <v>0.32017899999999999</v>
      </c>
      <c r="S1889" s="225">
        <v>0.00031</v>
      </c>
      <c r="T1889" s="226">
        <f>S1889*H1889</f>
        <v>0.099255489999999988</v>
      </c>
      <c r="U1889" s="38"/>
      <c r="V1889" s="38"/>
      <c r="W1889" s="38"/>
      <c r="X1889" s="38"/>
      <c r="Y1889" s="38"/>
      <c r="Z1889" s="38"/>
      <c r="AA1889" s="38"/>
      <c r="AB1889" s="38"/>
      <c r="AC1889" s="38"/>
      <c r="AD1889" s="38"/>
      <c r="AE1889" s="38"/>
      <c r="AR1889" s="227" t="s">
        <v>279</v>
      </c>
      <c r="AT1889" s="227" t="s">
        <v>146</v>
      </c>
      <c r="AU1889" s="227" t="s">
        <v>151</v>
      </c>
      <c r="AY1889" s="17" t="s">
        <v>143</v>
      </c>
      <c r="BE1889" s="228">
        <f>IF(N1889="základní",J1889,0)</f>
        <v>0</v>
      </c>
      <c r="BF1889" s="228">
        <f>IF(N1889="snížená",J1889,0)</f>
        <v>0</v>
      </c>
      <c r="BG1889" s="228">
        <f>IF(N1889="zákl. přenesená",J1889,0)</f>
        <v>0</v>
      </c>
      <c r="BH1889" s="228">
        <f>IF(N1889="sníž. přenesená",J1889,0)</f>
        <v>0</v>
      </c>
      <c r="BI1889" s="228">
        <f>IF(N1889="nulová",J1889,0)</f>
        <v>0</v>
      </c>
      <c r="BJ1889" s="17" t="s">
        <v>151</v>
      </c>
      <c r="BK1889" s="228">
        <f>ROUND(I1889*H1889,2)</f>
        <v>0</v>
      </c>
      <c r="BL1889" s="17" t="s">
        <v>279</v>
      </c>
      <c r="BM1889" s="227" t="s">
        <v>2038</v>
      </c>
    </row>
    <row r="1890" s="13" customFormat="1">
      <c r="A1890" s="13"/>
      <c r="B1890" s="229"/>
      <c r="C1890" s="230"/>
      <c r="D1890" s="231" t="s">
        <v>153</v>
      </c>
      <c r="E1890" s="232" t="s">
        <v>1</v>
      </c>
      <c r="F1890" s="233" t="s">
        <v>2030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153</v>
      </c>
      <c r="AU1890" s="239" t="s">
        <v>151</v>
      </c>
      <c r="AV1890" s="13" t="s">
        <v>81</v>
      </c>
      <c r="AW1890" s="13" t="s">
        <v>30</v>
      </c>
      <c r="AX1890" s="13" t="s">
        <v>73</v>
      </c>
      <c r="AY1890" s="239" t="s">
        <v>143</v>
      </c>
    </row>
    <row r="1891" s="13" customFormat="1">
      <c r="A1891" s="13"/>
      <c r="B1891" s="229"/>
      <c r="C1891" s="230"/>
      <c r="D1891" s="231" t="s">
        <v>153</v>
      </c>
      <c r="E1891" s="232" t="s">
        <v>1</v>
      </c>
      <c r="F1891" s="233" t="s">
        <v>203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153</v>
      </c>
      <c r="AU1891" s="239" t="s">
        <v>151</v>
      </c>
      <c r="AV1891" s="13" t="s">
        <v>81</v>
      </c>
      <c r="AW1891" s="13" t="s">
        <v>30</v>
      </c>
      <c r="AX1891" s="13" t="s">
        <v>73</v>
      </c>
      <c r="AY1891" s="239" t="s">
        <v>143</v>
      </c>
    </row>
    <row r="1892" s="14" customFormat="1">
      <c r="A1892" s="14"/>
      <c r="B1892" s="240"/>
      <c r="C1892" s="241"/>
      <c r="D1892" s="231" t="s">
        <v>153</v>
      </c>
      <c r="E1892" s="242" t="s">
        <v>1</v>
      </c>
      <c r="F1892" s="243" t="s">
        <v>204</v>
      </c>
      <c r="G1892" s="241"/>
      <c r="H1892" s="244">
        <v>14.574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153</v>
      </c>
      <c r="AU1892" s="250" t="s">
        <v>151</v>
      </c>
      <c r="AV1892" s="14" t="s">
        <v>151</v>
      </c>
      <c r="AW1892" s="14" t="s">
        <v>30</v>
      </c>
      <c r="AX1892" s="14" t="s">
        <v>73</v>
      </c>
      <c r="AY1892" s="250" t="s">
        <v>143</v>
      </c>
    </row>
    <row r="1893" s="13" customFormat="1">
      <c r="A1893" s="13"/>
      <c r="B1893" s="229"/>
      <c r="C1893" s="230"/>
      <c r="D1893" s="231" t="s">
        <v>153</v>
      </c>
      <c r="E1893" s="232" t="s">
        <v>1</v>
      </c>
      <c r="F1893" s="233" t="s">
        <v>205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153</v>
      </c>
      <c r="AU1893" s="239" t="s">
        <v>151</v>
      </c>
      <c r="AV1893" s="13" t="s">
        <v>81</v>
      </c>
      <c r="AW1893" s="13" t="s">
        <v>30</v>
      </c>
      <c r="AX1893" s="13" t="s">
        <v>73</v>
      </c>
      <c r="AY1893" s="239" t="s">
        <v>143</v>
      </c>
    </row>
    <row r="1894" s="14" customFormat="1">
      <c r="A1894" s="14"/>
      <c r="B1894" s="240"/>
      <c r="C1894" s="241"/>
      <c r="D1894" s="231" t="s">
        <v>153</v>
      </c>
      <c r="E1894" s="242" t="s">
        <v>1</v>
      </c>
      <c r="F1894" s="243" t="s">
        <v>206</v>
      </c>
      <c r="G1894" s="241"/>
      <c r="H1894" s="244">
        <v>17.867000000000001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153</v>
      </c>
      <c r="AU1894" s="250" t="s">
        <v>151</v>
      </c>
      <c r="AV1894" s="14" t="s">
        <v>151</v>
      </c>
      <c r="AW1894" s="14" t="s">
        <v>30</v>
      </c>
      <c r="AX1894" s="14" t="s">
        <v>73</v>
      </c>
      <c r="AY1894" s="250" t="s">
        <v>143</v>
      </c>
    </row>
    <row r="1895" s="13" customFormat="1">
      <c r="A1895" s="13"/>
      <c r="B1895" s="229"/>
      <c r="C1895" s="230"/>
      <c r="D1895" s="231" t="s">
        <v>153</v>
      </c>
      <c r="E1895" s="232" t="s">
        <v>1</v>
      </c>
      <c r="F1895" s="233" t="s">
        <v>207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153</v>
      </c>
      <c r="AU1895" s="239" t="s">
        <v>151</v>
      </c>
      <c r="AV1895" s="13" t="s">
        <v>81</v>
      </c>
      <c r="AW1895" s="13" t="s">
        <v>30</v>
      </c>
      <c r="AX1895" s="13" t="s">
        <v>73</v>
      </c>
      <c r="AY1895" s="239" t="s">
        <v>143</v>
      </c>
    </row>
    <row r="1896" s="14" customFormat="1">
      <c r="A1896" s="14"/>
      <c r="B1896" s="240"/>
      <c r="C1896" s="241"/>
      <c r="D1896" s="231" t="s">
        <v>153</v>
      </c>
      <c r="E1896" s="242" t="s">
        <v>1</v>
      </c>
      <c r="F1896" s="243" t="s">
        <v>208</v>
      </c>
      <c r="G1896" s="241"/>
      <c r="H1896" s="244">
        <v>14.810000000000001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153</v>
      </c>
      <c r="AU1896" s="250" t="s">
        <v>151</v>
      </c>
      <c r="AV1896" s="14" t="s">
        <v>151</v>
      </c>
      <c r="AW1896" s="14" t="s">
        <v>30</v>
      </c>
      <c r="AX1896" s="14" t="s">
        <v>73</v>
      </c>
      <c r="AY1896" s="250" t="s">
        <v>143</v>
      </c>
    </row>
    <row r="1897" s="13" customFormat="1">
      <c r="A1897" s="13"/>
      <c r="B1897" s="229"/>
      <c r="C1897" s="230"/>
      <c r="D1897" s="231" t="s">
        <v>153</v>
      </c>
      <c r="E1897" s="232" t="s">
        <v>1</v>
      </c>
      <c r="F1897" s="233" t="s">
        <v>209</v>
      </c>
      <c r="G1897" s="230"/>
      <c r="H1897" s="232" t="s">
        <v>1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153</v>
      </c>
      <c r="AU1897" s="239" t="s">
        <v>151</v>
      </c>
      <c r="AV1897" s="13" t="s">
        <v>81</v>
      </c>
      <c r="AW1897" s="13" t="s">
        <v>30</v>
      </c>
      <c r="AX1897" s="13" t="s">
        <v>73</v>
      </c>
      <c r="AY1897" s="239" t="s">
        <v>143</v>
      </c>
    </row>
    <row r="1898" s="14" customFormat="1">
      <c r="A1898" s="14"/>
      <c r="B1898" s="240"/>
      <c r="C1898" s="241"/>
      <c r="D1898" s="231" t="s">
        <v>153</v>
      </c>
      <c r="E1898" s="242" t="s">
        <v>1</v>
      </c>
      <c r="F1898" s="243" t="s">
        <v>210</v>
      </c>
      <c r="G1898" s="241"/>
      <c r="H1898" s="244">
        <v>1.246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153</v>
      </c>
      <c r="AU1898" s="250" t="s">
        <v>151</v>
      </c>
      <c r="AV1898" s="14" t="s">
        <v>151</v>
      </c>
      <c r="AW1898" s="14" t="s">
        <v>30</v>
      </c>
      <c r="AX1898" s="14" t="s">
        <v>73</v>
      </c>
      <c r="AY1898" s="250" t="s">
        <v>143</v>
      </c>
    </row>
    <row r="1899" s="13" customFormat="1">
      <c r="A1899" s="13"/>
      <c r="B1899" s="229"/>
      <c r="C1899" s="230"/>
      <c r="D1899" s="231" t="s">
        <v>153</v>
      </c>
      <c r="E1899" s="232" t="s">
        <v>1</v>
      </c>
      <c r="F1899" s="233" t="s">
        <v>211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153</v>
      </c>
      <c r="AU1899" s="239" t="s">
        <v>151</v>
      </c>
      <c r="AV1899" s="13" t="s">
        <v>81</v>
      </c>
      <c r="AW1899" s="13" t="s">
        <v>30</v>
      </c>
      <c r="AX1899" s="13" t="s">
        <v>73</v>
      </c>
      <c r="AY1899" s="239" t="s">
        <v>143</v>
      </c>
    </row>
    <row r="1900" s="14" customFormat="1">
      <c r="A1900" s="14"/>
      <c r="B1900" s="240"/>
      <c r="C1900" s="241"/>
      <c r="D1900" s="231" t="s">
        <v>153</v>
      </c>
      <c r="E1900" s="242" t="s">
        <v>1</v>
      </c>
      <c r="F1900" s="243" t="s">
        <v>212</v>
      </c>
      <c r="G1900" s="241"/>
      <c r="H1900" s="244">
        <v>7.335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153</v>
      </c>
      <c r="AU1900" s="250" t="s">
        <v>151</v>
      </c>
      <c r="AV1900" s="14" t="s">
        <v>151</v>
      </c>
      <c r="AW1900" s="14" t="s">
        <v>30</v>
      </c>
      <c r="AX1900" s="14" t="s">
        <v>73</v>
      </c>
      <c r="AY1900" s="250" t="s">
        <v>143</v>
      </c>
    </row>
    <row r="1901" s="13" customFormat="1">
      <c r="A1901" s="13"/>
      <c r="B1901" s="229"/>
      <c r="C1901" s="230"/>
      <c r="D1901" s="231" t="s">
        <v>153</v>
      </c>
      <c r="E1901" s="232" t="s">
        <v>1</v>
      </c>
      <c r="F1901" s="233" t="s">
        <v>213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153</v>
      </c>
      <c r="AU1901" s="239" t="s">
        <v>151</v>
      </c>
      <c r="AV1901" s="13" t="s">
        <v>81</v>
      </c>
      <c r="AW1901" s="13" t="s">
        <v>30</v>
      </c>
      <c r="AX1901" s="13" t="s">
        <v>73</v>
      </c>
      <c r="AY1901" s="239" t="s">
        <v>143</v>
      </c>
    </row>
    <row r="1902" s="14" customFormat="1">
      <c r="A1902" s="14"/>
      <c r="B1902" s="240"/>
      <c r="C1902" s="241"/>
      <c r="D1902" s="231" t="s">
        <v>153</v>
      </c>
      <c r="E1902" s="242" t="s">
        <v>1</v>
      </c>
      <c r="F1902" s="243" t="s">
        <v>214</v>
      </c>
      <c r="G1902" s="241"/>
      <c r="H1902" s="244">
        <v>1.006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153</v>
      </c>
      <c r="AU1902" s="250" t="s">
        <v>151</v>
      </c>
      <c r="AV1902" s="14" t="s">
        <v>151</v>
      </c>
      <c r="AW1902" s="14" t="s">
        <v>30</v>
      </c>
      <c r="AX1902" s="14" t="s">
        <v>73</v>
      </c>
      <c r="AY1902" s="250" t="s">
        <v>143</v>
      </c>
    </row>
    <row r="1903" s="13" customFormat="1">
      <c r="A1903" s="13"/>
      <c r="B1903" s="229"/>
      <c r="C1903" s="230"/>
      <c r="D1903" s="231" t="s">
        <v>153</v>
      </c>
      <c r="E1903" s="232" t="s">
        <v>1</v>
      </c>
      <c r="F1903" s="233" t="s">
        <v>215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153</v>
      </c>
      <c r="AU1903" s="239" t="s">
        <v>151</v>
      </c>
      <c r="AV1903" s="13" t="s">
        <v>81</v>
      </c>
      <c r="AW1903" s="13" t="s">
        <v>30</v>
      </c>
      <c r="AX1903" s="13" t="s">
        <v>73</v>
      </c>
      <c r="AY1903" s="239" t="s">
        <v>143</v>
      </c>
    </row>
    <row r="1904" s="14" customFormat="1">
      <c r="A1904" s="14"/>
      <c r="B1904" s="240"/>
      <c r="C1904" s="241"/>
      <c r="D1904" s="231" t="s">
        <v>153</v>
      </c>
      <c r="E1904" s="242" t="s">
        <v>1</v>
      </c>
      <c r="F1904" s="243" t="s">
        <v>216</v>
      </c>
      <c r="G1904" s="241"/>
      <c r="H1904" s="244">
        <v>22.539999999999999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153</v>
      </c>
      <c r="AU1904" s="250" t="s">
        <v>151</v>
      </c>
      <c r="AV1904" s="14" t="s">
        <v>151</v>
      </c>
      <c r="AW1904" s="14" t="s">
        <v>30</v>
      </c>
      <c r="AX1904" s="14" t="s">
        <v>73</v>
      </c>
      <c r="AY1904" s="250" t="s">
        <v>143</v>
      </c>
    </row>
    <row r="1905" s="13" customFormat="1">
      <c r="A1905" s="13"/>
      <c r="B1905" s="229"/>
      <c r="C1905" s="230"/>
      <c r="D1905" s="231" t="s">
        <v>153</v>
      </c>
      <c r="E1905" s="232" t="s">
        <v>1</v>
      </c>
      <c r="F1905" s="233" t="s">
        <v>239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153</v>
      </c>
      <c r="AU1905" s="239" t="s">
        <v>151</v>
      </c>
      <c r="AV1905" s="13" t="s">
        <v>81</v>
      </c>
      <c r="AW1905" s="13" t="s">
        <v>30</v>
      </c>
      <c r="AX1905" s="13" t="s">
        <v>73</v>
      </c>
      <c r="AY1905" s="239" t="s">
        <v>143</v>
      </c>
    </row>
    <row r="1906" s="13" customFormat="1">
      <c r="A1906" s="13"/>
      <c r="B1906" s="229"/>
      <c r="C1906" s="230"/>
      <c r="D1906" s="231" t="s">
        <v>153</v>
      </c>
      <c r="E1906" s="232" t="s">
        <v>1</v>
      </c>
      <c r="F1906" s="233" t="s">
        <v>240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153</v>
      </c>
      <c r="AU1906" s="239" t="s">
        <v>151</v>
      </c>
      <c r="AV1906" s="13" t="s">
        <v>81</v>
      </c>
      <c r="AW1906" s="13" t="s">
        <v>30</v>
      </c>
      <c r="AX1906" s="13" t="s">
        <v>73</v>
      </c>
      <c r="AY1906" s="239" t="s">
        <v>143</v>
      </c>
    </row>
    <row r="1907" s="14" customFormat="1">
      <c r="A1907" s="14"/>
      <c r="B1907" s="240"/>
      <c r="C1907" s="241"/>
      <c r="D1907" s="231" t="s">
        <v>153</v>
      </c>
      <c r="E1907" s="242" t="s">
        <v>1</v>
      </c>
      <c r="F1907" s="243" t="s">
        <v>241</v>
      </c>
      <c r="G1907" s="241"/>
      <c r="H1907" s="244">
        <v>52.258000000000003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153</v>
      </c>
      <c r="AU1907" s="250" t="s">
        <v>151</v>
      </c>
      <c r="AV1907" s="14" t="s">
        <v>151</v>
      </c>
      <c r="AW1907" s="14" t="s">
        <v>30</v>
      </c>
      <c r="AX1907" s="14" t="s">
        <v>73</v>
      </c>
      <c r="AY1907" s="250" t="s">
        <v>143</v>
      </c>
    </row>
    <row r="1908" s="14" customFormat="1">
      <c r="A1908" s="14"/>
      <c r="B1908" s="240"/>
      <c r="C1908" s="241"/>
      <c r="D1908" s="231" t="s">
        <v>153</v>
      </c>
      <c r="E1908" s="242" t="s">
        <v>1</v>
      </c>
      <c r="F1908" s="243" t="s">
        <v>242</v>
      </c>
      <c r="G1908" s="241"/>
      <c r="H1908" s="244">
        <v>4.3600000000000003</v>
      </c>
      <c r="I1908" s="245"/>
      <c r="J1908" s="241"/>
      <c r="K1908" s="241"/>
      <c r="L1908" s="246"/>
      <c r="M1908" s="247"/>
      <c r="N1908" s="248"/>
      <c r="O1908" s="248"/>
      <c r="P1908" s="248"/>
      <c r="Q1908" s="248"/>
      <c r="R1908" s="248"/>
      <c r="S1908" s="248"/>
      <c r="T1908" s="249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0" t="s">
        <v>153</v>
      </c>
      <c r="AU1908" s="250" t="s">
        <v>151</v>
      </c>
      <c r="AV1908" s="14" t="s">
        <v>151</v>
      </c>
      <c r="AW1908" s="14" t="s">
        <v>30</v>
      </c>
      <c r="AX1908" s="14" t="s">
        <v>73</v>
      </c>
      <c r="AY1908" s="250" t="s">
        <v>143</v>
      </c>
    </row>
    <row r="1909" s="14" customFormat="1">
      <c r="A1909" s="14"/>
      <c r="B1909" s="240"/>
      <c r="C1909" s="241"/>
      <c r="D1909" s="231" t="s">
        <v>153</v>
      </c>
      <c r="E1909" s="242" t="s">
        <v>1</v>
      </c>
      <c r="F1909" s="243" t="s">
        <v>243</v>
      </c>
      <c r="G1909" s="241"/>
      <c r="H1909" s="244">
        <v>-10.186</v>
      </c>
      <c r="I1909" s="245"/>
      <c r="J1909" s="241"/>
      <c r="K1909" s="241"/>
      <c r="L1909" s="246"/>
      <c r="M1909" s="247"/>
      <c r="N1909" s="248"/>
      <c r="O1909" s="248"/>
      <c r="P1909" s="248"/>
      <c r="Q1909" s="248"/>
      <c r="R1909" s="248"/>
      <c r="S1909" s="248"/>
      <c r="T1909" s="249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0" t="s">
        <v>153</v>
      </c>
      <c r="AU1909" s="250" t="s">
        <v>151</v>
      </c>
      <c r="AV1909" s="14" t="s">
        <v>151</v>
      </c>
      <c r="AW1909" s="14" t="s">
        <v>30</v>
      </c>
      <c r="AX1909" s="14" t="s">
        <v>73</v>
      </c>
      <c r="AY1909" s="250" t="s">
        <v>143</v>
      </c>
    </row>
    <row r="1910" s="13" customFormat="1">
      <c r="A1910" s="13"/>
      <c r="B1910" s="229"/>
      <c r="C1910" s="230"/>
      <c r="D1910" s="231" t="s">
        <v>153</v>
      </c>
      <c r="E1910" s="232" t="s">
        <v>1</v>
      </c>
      <c r="F1910" s="233" t="s">
        <v>205</v>
      </c>
      <c r="G1910" s="230"/>
      <c r="H1910" s="232" t="s">
        <v>1</v>
      </c>
      <c r="I1910" s="234"/>
      <c r="J1910" s="230"/>
      <c r="K1910" s="230"/>
      <c r="L1910" s="235"/>
      <c r="M1910" s="236"/>
      <c r="N1910" s="237"/>
      <c r="O1910" s="237"/>
      <c r="P1910" s="237"/>
      <c r="Q1910" s="237"/>
      <c r="R1910" s="237"/>
      <c r="S1910" s="237"/>
      <c r="T1910" s="23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9" t="s">
        <v>153</v>
      </c>
      <c r="AU1910" s="239" t="s">
        <v>151</v>
      </c>
      <c r="AV1910" s="13" t="s">
        <v>81</v>
      </c>
      <c r="AW1910" s="13" t="s">
        <v>30</v>
      </c>
      <c r="AX1910" s="13" t="s">
        <v>73</v>
      </c>
      <c r="AY1910" s="239" t="s">
        <v>143</v>
      </c>
    </row>
    <row r="1911" s="14" customFormat="1">
      <c r="A1911" s="14"/>
      <c r="B1911" s="240"/>
      <c r="C1911" s="241"/>
      <c r="D1911" s="231" t="s">
        <v>153</v>
      </c>
      <c r="E1911" s="242" t="s">
        <v>1</v>
      </c>
      <c r="F1911" s="243" t="s">
        <v>244</v>
      </c>
      <c r="G1911" s="241"/>
      <c r="H1911" s="244">
        <v>53.700000000000003</v>
      </c>
      <c r="I1911" s="245"/>
      <c r="J1911" s="241"/>
      <c r="K1911" s="241"/>
      <c r="L1911" s="246"/>
      <c r="M1911" s="247"/>
      <c r="N1911" s="248"/>
      <c r="O1911" s="248"/>
      <c r="P1911" s="248"/>
      <c r="Q1911" s="248"/>
      <c r="R1911" s="248"/>
      <c r="S1911" s="248"/>
      <c r="T1911" s="249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50" t="s">
        <v>153</v>
      </c>
      <c r="AU1911" s="250" t="s">
        <v>151</v>
      </c>
      <c r="AV1911" s="14" t="s">
        <v>151</v>
      </c>
      <c r="AW1911" s="14" t="s">
        <v>30</v>
      </c>
      <c r="AX1911" s="14" t="s">
        <v>73</v>
      </c>
      <c r="AY1911" s="250" t="s">
        <v>143</v>
      </c>
    </row>
    <row r="1912" s="14" customFormat="1">
      <c r="A1912" s="14"/>
      <c r="B1912" s="240"/>
      <c r="C1912" s="241"/>
      <c r="D1912" s="231" t="s">
        <v>153</v>
      </c>
      <c r="E1912" s="242" t="s">
        <v>1</v>
      </c>
      <c r="F1912" s="243" t="s">
        <v>245</v>
      </c>
      <c r="G1912" s="241"/>
      <c r="H1912" s="244">
        <v>0.68999999999999995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153</v>
      </c>
      <c r="AU1912" s="250" t="s">
        <v>151</v>
      </c>
      <c r="AV1912" s="14" t="s">
        <v>151</v>
      </c>
      <c r="AW1912" s="14" t="s">
        <v>30</v>
      </c>
      <c r="AX1912" s="14" t="s">
        <v>73</v>
      </c>
      <c r="AY1912" s="250" t="s">
        <v>143</v>
      </c>
    </row>
    <row r="1913" s="14" customFormat="1">
      <c r="A1913" s="14"/>
      <c r="B1913" s="240"/>
      <c r="C1913" s="241"/>
      <c r="D1913" s="231" t="s">
        <v>153</v>
      </c>
      <c r="E1913" s="242" t="s">
        <v>1</v>
      </c>
      <c r="F1913" s="243" t="s">
        <v>246</v>
      </c>
      <c r="G1913" s="241"/>
      <c r="H1913" s="244">
        <v>-4.5220000000000002</v>
      </c>
      <c r="I1913" s="245"/>
      <c r="J1913" s="241"/>
      <c r="K1913" s="241"/>
      <c r="L1913" s="246"/>
      <c r="M1913" s="247"/>
      <c r="N1913" s="248"/>
      <c r="O1913" s="248"/>
      <c r="P1913" s="248"/>
      <c r="Q1913" s="248"/>
      <c r="R1913" s="248"/>
      <c r="S1913" s="248"/>
      <c r="T1913" s="249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0" t="s">
        <v>153</v>
      </c>
      <c r="AU1913" s="250" t="s">
        <v>151</v>
      </c>
      <c r="AV1913" s="14" t="s">
        <v>151</v>
      </c>
      <c r="AW1913" s="14" t="s">
        <v>30</v>
      </c>
      <c r="AX1913" s="14" t="s">
        <v>73</v>
      </c>
      <c r="AY1913" s="250" t="s">
        <v>143</v>
      </c>
    </row>
    <row r="1914" s="13" customFormat="1">
      <c r="A1914" s="13"/>
      <c r="B1914" s="229"/>
      <c r="C1914" s="230"/>
      <c r="D1914" s="231" t="s">
        <v>153</v>
      </c>
      <c r="E1914" s="232" t="s">
        <v>1</v>
      </c>
      <c r="F1914" s="233" t="s">
        <v>207</v>
      </c>
      <c r="G1914" s="230"/>
      <c r="H1914" s="232" t="s">
        <v>1</v>
      </c>
      <c r="I1914" s="234"/>
      <c r="J1914" s="230"/>
      <c r="K1914" s="230"/>
      <c r="L1914" s="235"/>
      <c r="M1914" s="236"/>
      <c r="N1914" s="237"/>
      <c r="O1914" s="237"/>
      <c r="P1914" s="237"/>
      <c r="Q1914" s="237"/>
      <c r="R1914" s="237"/>
      <c r="S1914" s="237"/>
      <c r="T1914" s="23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9" t="s">
        <v>153</v>
      </c>
      <c r="AU1914" s="239" t="s">
        <v>151</v>
      </c>
      <c r="AV1914" s="13" t="s">
        <v>81</v>
      </c>
      <c r="AW1914" s="13" t="s">
        <v>30</v>
      </c>
      <c r="AX1914" s="13" t="s">
        <v>73</v>
      </c>
      <c r="AY1914" s="239" t="s">
        <v>143</v>
      </c>
    </row>
    <row r="1915" s="14" customFormat="1">
      <c r="A1915" s="14"/>
      <c r="B1915" s="240"/>
      <c r="C1915" s="241"/>
      <c r="D1915" s="231" t="s">
        <v>153</v>
      </c>
      <c r="E1915" s="242" t="s">
        <v>1</v>
      </c>
      <c r="F1915" s="243" t="s">
        <v>247</v>
      </c>
      <c r="G1915" s="241"/>
      <c r="H1915" s="244">
        <v>50.203000000000003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0" t="s">
        <v>153</v>
      </c>
      <c r="AU1915" s="250" t="s">
        <v>151</v>
      </c>
      <c r="AV1915" s="14" t="s">
        <v>151</v>
      </c>
      <c r="AW1915" s="14" t="s">
        <v>30</v>
      </c>
      <c r="AX1915" s="14" t="s">
        <v>73</v>
      </c>
      <c r="AY1915" s="250" t="s">
        <v>143</v>
      </c>
    </row>
    <row r="1916" s="14" customFormat="1">
      <c r="A1916" s="14"/>
      <c r="B1916" s="240"/>
      <c r="C1916" s="241"/>
      <c r="D1916" s="231" t="s">
        <v>153</v>
      </c>
      <c r="E1916" s="242" t="s">
        <v>1</v>
      </c>
      <c r="F1916" s="243" t="s">
        <v>248</v>
      </c>
      <c r="G1916" s="241"/>
      <c r="H1916" s="244">
        <v>0.90000000000000002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153</v>
      </c>
      <c r="AU1916" s="250" t="s">
        <v>151</v>
      </c>
      <c r="AV1916" s="14" t="s">
        <v>151</v>
      </c>
      <c r="AW1916" s="14" t="s">
        <v>30</v>
      </c>
      <c r="AX1916" s="14" t="s">
        <v>73</v>
      </c>
      <c r="AY1916" s="250" t="s">
        <v>143</v>
      </c>
    </row>
    <row r="1917" s="14" customFormat="1">
      <c r="A1917" s="14"/>
      <c r="B1917" s="240"/>
      <c r="C1917" s="241"/>
      <c r="D1917" s="231" t="s">
        <v>153</v>
      </c>
      <c r="E1917" s="242" t="s">
        <v>1</v>
      </c>
      <c r="F1917" s="243" t="s">
        <v>249</v>
      </c>
      <c r="G1917" s="241"/>
      <c r="H1917" s="244">
        <v>-5.7190000000000003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153</v>
      </c>
      <c r="AU1917" s="250" t="s">
        <v>151</v>
      </c>
      <c r="AV1917" s="14" t="s">
        <v>151</v>
      </c>
      <c r="AW1917" s="14" t="s">
        <v>30</v>
      </c>
      <c r="AX1917" s="14" t="s">
        <v>73</v>
      </c>
      <c r="AY1917" s="250" t="s">
        <v>143</v>
      </c>
    </row>
    <row r="1918" s="13" customFormat="1">
      <c r="A1918" s="13"/>
      <c r="B1918" s="229"/>
      <c r="C1918" s="230"/>
      <c r="D1918" s="231" t="s">
        <v>153</v>
      </c>
      <c r="E1918" s="232" t="s">
        <v>1</v>
      </c>
      <c r="F1918" s="233" t="s">
        <v>209</v>
      </c>
      <c r="G1918" s="230"/>
      <c r="H1918" s="232" t="s">
        <v>1</v>
      </c>
      <c r="I1918" s="234"/>
      <c r="J1918" s="230"/>
      <c r="K1918" s="230"/>
      <c r="L1918" s="235"/>
      <c r="M1918" s="236"/>
      <c r="N1918" s="237"/>
      <c r="O1918" s="237"/>
      <c r="P1918" s="237"/>
      <c r="Q1918" s="237"/>
      <c r="R1918" s="237"/>
      <c r="S1918" s="237"/>
      <c r="T1918" s="238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39" t="s">
        <v>153</v>
      </c>
      <c r="AU1918" s="239" t="s">
        <v>151</v>
      </c>
      <c r="AV1918" s="13" t="s">
        <v>81</v>
      </c>
      <c r="AW1918" s="13" t="s">
        <v>30</v>
      </c>
      <c r="AX1918" s="13" t="s">
        <v>73</v>
      </c>
      <c r="AY1918" s="239" t="s">
        <v>143</v>
      </c>
    </row>
    <row r="1919" s="14" customFormat="1">
      <c r="A1919" s="14"/>
      <c r="B1919" s="240"/>
      <c r="C1919" s="241"/>
      <c r="D1919" s="231" t="s">
        <v>153</v>
      </c>
      <c r="E1919" s="242" t="s">
        <v>1</v>
      </c>
      <c r="F1919" s="243" t="s">
        <v>250</v>
      </c>
      <c r="G1919" s="241"/>
      <c r="H1919" s="244">
        <v>15.753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0" t="s">
        <v>153</v>
      </c>
      <c r="AU1919" s="250" t="s">
        <v>151</v>
      </c>
      <c r="AV1919" s="14" t="s">
        <v>151</v>
      </c>
      <c r="AW1919" s="14" t="s">
        <v>30</v>
      </c>
      <c r="AX1919" s="14" t="s">
        <v>73</v>
      </c>
      <c r="AY1919" s="250" t="s">
        <v>143</v>
      </c>
    </row>
    <row r="1920" s="14" customFormat="1">
      <c r="A1920" s="14"/>
      <c r="B1920" s="240"/>
      <c r="C1920" s="241"/>
      <c r="D1920" s="231" t="s">
        <v>153</v>
      </c>
      <c r="E1920" s="242" t="s">
        <v>1</v>
      </c>
      <c r="F1920" s="243" t="s">
        <v>251</v>
      </c>
      <c r="G1920" s="241"/>
      <c r="H1920" s="244">
        <v>-1.484</v>
      </c>
      <c r="I1920" s="245"/>
      <c r="J1920" s="241"/>
      <c r="K1920" s="241"/>
      <c r="L1920" s="246"/>
      <c r="M1920" s="247"/>
      <c r="N1920" s="248"/>
      <c r="O1920" s="248"/>
      <c r="P1920" s="248"/>
      <c r="Q1920" s="248"/>
      <c r="R1920" s="248"/>
      <c r="S1920" s="248"/>
      <c r="T1920" s="249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0" t="s">
        <v>153</v>
      </c>
      <c r="AU1920" s="250" t="s">
        <v>151</v>
      </c>
      <c r="AV1920" s="14" t="s">
        <v>151</v>
      </c>
      <c r="AW1920" s="14" t="s">
        <v>30</v>
      </c>
      <c r="AX1920" s="14" t="s">
        <v>73</v>
      </c>
      <c r="AY1920" s="250" t="s">
        <v>143</v>
      </c>
    </row>
    <row r="1921" s="13" customFormat="1">
      <c r="A1921" s="13"/>
      <c r="B1921" s="229"/>
      <c r="C1921" s="230"/>
      <c r="D1921" s="231" t="s">
        <v>153</v>
      </c>
      <c r="E1921" s="232" t="s">
        <v>1</v>
      </c>
      <c r="F1921" s="233" t="s">
        <v>215</v>
      </c>
      <c r="G1921" s="230"/>
      <c r="H1921" s="232" t="s">
        <v>1</v>
      </c>
      <c r="I1921" s="234"/>
      <c r="J1921" s="230"/>
      <c r="K1921" s="230"/>
      <c r="L1921" s="235"/>
      <c r="M1921" s="236"/>
      <c r="N1921" s="237"/>
      <c r="O1921" s="237"/>
      <c r="P1921" s="237"/>
      <c r="Q1921" s="237"/>
      <c r="R1921" s="237"/>
      <c r="S1921" s="237"/>
      <c r="T1921" s="238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9" t="s">
        <v>153</v>
      </c>
      <c r="AU1921" s="239" t="s">
        <v>151</v>
      </c>
      <c r="AV1921" s="13" t="s">
        <v>81</v>
      </c>
      <c r="AW1921" s="13" t="s">
        <v>30</v>
      </c>
      <c r="AX1921" s="13" t="s">
        <v>73</v>
      </c>
      <c r="AY1921" s="239" t="s">
        <v>143</v>
      </c>
    </row>
    <row r="1922" s="14" customFormat="1">
      <c r="A1922" s="14"/>
      <c r="B1922" s="240"/>
      <c r="C1922" s="241"/>
      <c r="D1922" s="231" t="s">
        <v>153</v>
      </c>
      <c r="E1922" s="242" t="s">
        <v>1</v>
      </c>
      <c r="F1922" s="243" t="s">
        <v>252</v>
      </c>
      <c r="G1922" s="241"/>
      <c r="H1922" s="244">
        <v>59.941000000000002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153</v>
      </c>
      <c r="AU1922" s="250" t="s">
        <v>151</v>
      </c>
      <c r="AV1922" s="14" t="s">
        <v>151</v>
      </c>
      <c r="AW1922" s="14" t="s">
        <v>30</v>
      </c>
      <c r="AX1922" s="14" t="s">
        <v>73</v>
      </c>
      <c r="AY1922" s="250" t="s">
        <v>143</v>
      </c>
    </row>
    <row r="1923" s="14" customFormat="1">
      <c r="A1923" s="14"/>
      <c r="B1923" s="240"/>
      <c r="C1923" s="241"/>
      <c r="D1923" s="231" t="s">
        <v>153</v>
      </c>
      <c r="E1923" s="242" t="s">
        <v>1</v>
      </c>
      <c r="F1923" s="243" t="s">
        <v>253</v>
      </c>
      <c r="G1923" s="241"/>
      <c r="H1923" s="244">
        <v>9.3149999999999995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153</v>
      </c>
      <c r="AU1923" s="250" t="s">
        <v>151</v>
      </c>
      <c r="AV1923" s="14" t="s">
        <v>151</v>
      </c>
      <c r="AW1923" s="14" t="s">
        <v>30</v>
      </c>
      <c r="AX1923" s="14" t="s">
        <v>73</v>
      </c>
      <c r="AY1923" s="250" t="s">
        <v>143</v>
      </c>
    </row>
    <row r="1924" s="14" customFormat="1">
      <c r="A1924" s="14"/>
      <c r="B1924" s="240"/>
      <c r="C1924" s="241"/>
      <c r="D1924" s="231" t="s">
        <v>153</v>
      </c>
      <c r="E1924" s="242" t="s">
        <v>1</v>
      </c>
      <c r="F1924" s="243" t="s">
        <v>254</v>
      </c>
      <c r="G1924" s="241"/>
      <c r="H1924" s="244">
        <v>-5.2370000000000001</v>
      </c>
      <c r="I1924" s="245"/>
      <c r="J1924" s="241"/>
      <c r="K1924" s="241"/>
      <c r="L1924" s="246"/>
      <c r="M1924" s="247"/>
      <c r="N1924" s="248"/>
      <c r="O1924" s="248"/>
      <c r="P1924" s="248"/>
      <c r="Q1924" s="248"/>
      <c r="R1924" s="248"/>
      <c r="S1924" s="248"/>
      <c r="T1924" s="249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0" t="s">
        <v>153</v>
      </c>
      <c r="AU1924" s="250" t="s">
        <v>151</v>
      </c>
      <c r="AV1924" s="14" t="s">
        <v>151</v>
      </c>
      <c r="AW1924" s="14" t="s">
        <v>30</v>
      </c>
      <c r="AX1924" s="14" t="s">
        <v>73</v>
      </c>
      <c r="AY1924" s="250" t="s">
        <v>143</v>
      </c>
    </row>
    <row r="1925" s="13" customFormat="1">
      <c r="A1925" s="13"/>
      <c r="B1925" s="229"/>
      <c r="C1925" s="230"/>
      <c r="D1925" s="231" t="s">
        <v>153</v>
      </c>
      <c r="E1925" s="232" t="s">
        <v>1</v>
      </c>
      <c r="F1925" s="233" t="s">
        <v>213</v>
      </c>
      <c r="G1925" s="230"/>
      <c r="H1925" s="232" t="s">
        <v>1</v>
      </c>
      <c r="I1925" s="234"/>
      <c r="J1925" s="230"/>
      <c r="K1925" s="230"/>
      <c r="L1925" s="235"/>
      <c r="M1925" s="236"/>
      <c r="N1925" s="237"/>
      <c r="O1925" s="237"/>
      <c r="P1925" s="237"/>
      <c r="Q1925" s="237"/>
      <c r="R1925" s="237"/>
      <c r="S1925" s="237"/>
      <c r="T1925" s="23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39" t="s">
        <v>153</v>
      </c>
      <c r="AU1925" s="239" t="s">
        <v>151</v>
      </c>
      <c r="AV1925" s="13" t="s">
        <v>81</v>
      </c>
      <c r="AW1925" s="13" t="s">
        <v>30</v>
      </c>
      <c r="AX1925" s="13" t="s">
        <v>73</v>
      </c>
      <c r="AY1925" s="239" t="s">
        <v>143</v>
      </c>
    </row>
    <row r="1926" s="14" customFormat="1">
      <c r="A1926" s="14"/>
      <c r="B1926" s="240"/>
      <c r="C1926" s="241"/>
      <c r="D1926" s="231" t="s">
        <v>153</v>
      </c>
      <c r="E1926" s="242" t="s">
        <v>1</v>
      </c>
      <c r="F1926" s="243" t="s">
        <v>255</v>
      </c>
      <c r="G1926" s="241"/>
      <c r="H1926" s="244">
        <v>13.319000000000001</v>
      </c>
      <c r="I1926" s="245"/>
      <c r="J1926" s="241"/>
      <c r="K1926" s="241"/>
      <c r="L1926" s="246"/>
      <c r="M1926" s="247"/>
      <c r="N1926" s="248"/>
      <c r="O1926" s="248"/>
      <c r="P1926" s="248"/>
      <c r="Q1926" s="248"/>
      <c r="R1926" s="248"/>
      <c r="S1926" s="248"/>
      <c r="T1926" s="249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50" t="s">
        <v>153</v>
      </c>
      <c r="AU1926" s="250" t="s">
        <v>151</v>
      </c>
      <c r="AV1926" s="14" t="s">
        <v>151</v>
      </c>
      <c r="AW1926" s="14" t="s">
        <v>30</v>
      </c>
      <c r="AX1926" s="14" t="s">
        <v>73</v>
      </c>
      <c r="AY1926" s="250" t="s">
        <v>143</v>
      </c>
    </row>
    <row r="1927" s="14" customFormat="1">
      <c r="A1927" s="14"/>
      <c r="B1927" s="240"/>
      <c r="C1927" s="241"/>
      <c r="D1927" s="231" t="s">
        <v>153</v>
      </c>
      <c r="E1927" s="242" t="s">
        <v>1</v>
      </c>
      <c r="F1927" s="243" t="s">
        <v>234</v>
      </c>
      <c r="G1927" s="241"/>
      <c r="H1927" s="244">
        <v>-1.202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153</v>
      </c>
      <c r="AU1927" s="250" t="s">
        <v>151</v>
      </c>
      <c r="AV1927" s="14" t="s">
        <v>151</v>
      </c>
      <c r="AW1927" s="14" t="s">
        <v>30</v>
      </c>
      <c r="AX1927" s="14" t="s">
        <v>73</v>
      </c>
      <c r="AY1927" s="250" t="s">
        <v>143</v>
      </c>
    </row>
    <row r="1928" s="13" customFormat="1">
      <c r="A1928" s="13"/>
      <c r="B1928" s="229"/>
      <c r="C1928" s="230"/>
      <c r="D1928" s="231" t="s">
        <v>153</v>
      </c>
      <c r="E1928" s="232" t="s">
        <v>1</v>
      </c>
      <c r="F1928" s="233" t="s">
        <v>211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153</v>
      </c>
      <c r="AU1928" s="239" t="s">
        <v>151</v>
      </c>
      <c r="AV1928" s="13" t="s">
        <v>81</v>
      </c>
      <c r="AW1928" s="13" t="s">
        <v>30</v>
      </c>
      <c r="AX1928" s="13" t="s">
        <v>73</v>
      </c>
      <c r="AY1928" s="239" t="s">
        <v>143</v>
      </c>
    </row>
    <row r="1929" s="14" customFormat="1">
      <c r="A1929" s="14"/>
      <c r="B1929" s="240"/>
      <c r="C1929" s="241"/>
      <c r="D1929" s="231" t="s">
        <v>153</v>
      </c>
      <c r="E1929" s="242" t="s">
        <v>1</v>
      </c>
      <c r="F1929" s="243" t="s">
        <v>256</v>
      </c>
      <c r="G1929" s="241"/>
      <c r="H1929" s="244">
        <v>38.393999999999998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153</v>
      </c>
      <c r="AU1929" s="250" t="s">
        <v>151</v>
      </c>
      <c r="AV1929" s="14" t="s">
        <v>151</v>
      </c>
      <c r="AW1929" s="14" t="s">
        <v>30</v>
      </c>
      <c r="AX1929" s="14" t="s">
        <v>73</v>
      </c>
      <c r="AY1929" s="250" t="s">
        <v>143</v>
      </c>
    </row>
    <row r="1930" s="14" customFormat="1">
      <c r="A1930" s="14"/>
      <c r="B1930" s="240"/>
      <c r="C1930" s="241"/>
      <c r="D1930" s="231" t="s">
        <v>153</v>
      </c>
      <c r="E1930" s="242" t="s">
        <v>1</v>
      </c>
      <c r="F1930" s="243" t="s">
        <v>234</v>
      </c>
      <c r="G1930" s="241"/>
      <c r="H1930" s="244">
        <v>-1.202</v>
      </c>
      <c r="I1930" s="245"/>
      <c r="J1930" s="241"/>
      <c r="K1930" s="241"/>
      <c r="L1930" s="246"/>
      <c r="M1930" s="247"/>
      <c r="N1930" s="248"/>
      <c r="O1930" s="248"/>
      <c r="P1930" s="248"/>
      <c r="Q1930" s="248"/>
      <c r="R1930" s="248"/>
      <c r="S1930" s="248"/>
      <c r="T1930" s="24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0" t="s">
        <v>153</v>
      </c>
      <c r="AU1930" s="250" t="s">
        <v>151</v>
      </c>
      <c r="AV1930" s="14" t="s">
        <v>151</v>
      </c>
      <c r="AW1930" s="14" t="s">
        <v>30</v>
      </c>
      <c r="AX1930" s="14" t="s">
        <v>73</v>
      </c>
      <c r="AY1930" s="250" t="s">
        <v>143</v>
      </c>
    </row>
    <row r="1931" s="13" customFormat="1">
      <c r="A1931" s="13"/>
      <c r="B1931" s="229"/>
      <c r="C1931" s="230"/>
      <c r="D1931" s="231" t="s">
        <v>153</v>
      </c>
      <c r="E1931" s="232" t="s">
        <v>1</v>
      </c>
      <c r="F1931" s="233" t="s">
        <v>257</v>
      </c>
      <c r="G1931" s="230"/>
      <c r="H1931" s="232" t="s">
        <v>1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153</v>
      </c>
      <c r="AU1931" s="239" t="s">
        <v>151</v>
      </c>
      <c r="AV1931" s="13" t="s">
        <v>81</v>
      </c>
      <c r="AW1931" s="13" t="s">
        <v>30</v>
      </c>
      <c r="AX1931" s="13" t="s">
        <v>73</v>
      </c>
      <c r="AY1931" s="239" t="s">
        <v>143</v>
      </c>
    </row>
    <row r="1932" s="13" customFormat="1">
      <c r="A1932" s="13"/>
      <c r="B1932" s="229"/>
      <c r="C1932" s="230"/>
      <c r="D1932" s="231" t="s">
        <v>153</v>
      </c>
      <c r="E1932" s="232" t="s">
        <v>1</v>
      </c>
      <c r="F1932" s="233" t="s">
        <v>213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153</v>
      </c>
      <c r="AU1932" s="239" t="s">
        <v>151</v>
      </c>
      <c r="AV1932" s="13" t="s">
        <v>81</v>
      </c>
      <c r="AW1932" s="13" t="s">
        <v>30</v>
      </c>
      <c r="AX1932" s="13" t="s">
        <v>73</v>
      </c>
      <c r="AY1932" s="239" t="s">
        <v>143</v>
      </c>
    </row>
    <row r="1933" s="14" customFormat="1">
      <c r="A1933" s="14"/>
      <c r="B1933" s="240"/>
      <c r="C1933" s="241"/>
      <c r="D1933" s="231" t="s">
        <v>153</v>
      </c>
      <c r="E1933" s="242" t="s">
        <v>1</v>
      </c>
      <c r="F1933" s="243" t="s">
        <v>258</v>
      </c>
      <c r="G1933" s="241"/>
      <c r="H1933" s="244">
        <v>-6.0540000000000003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153</v>
      </c>
      <c r="AU1933" s="250" t="s">
        <v>151</v>
      </c>
      <c r="AV1933" s="14" t="s">
        <v>151</v>
      </c>
      <c r="AW1933" s="14" t="s">
        <v>30</v>
      </c>
      <c r="AX1933" s="14" t="s">
        <v>73</v>
      </c>
      <c r="AY1933" s="250" t="s">
        <v>143</v>
      </c>
    </row>
    <row r="1934" s="14" customFormat="1">
      <c r="A1934" s="14"/>
      <c r="B1934" s="240"/>
      <c r="C1934" s="241"/>
      <c r="D1934" s="231" t="s">
        <v>153</v>
      </c>
      <c r="E1934" s="242" t="s">
        <v>1</v>
      </c>
      <c r="F1934" s="243" t="s">
        <v>259</v>
      </c>
      <c r="G1934" s="241"/>
      <c r="H1934" s="244">
        <v>0.90800000000000003</v>
      </c>
      <c r="I1934" s="245"/>
      <c r="J1934" s="241"/>
      <c r="K1934" s="241"/>
      <c r="L1934" s="246"/>
      <c r="M1934" s="247"/>
      <c r="N1934" s="248"/>
      <c r="O1934" s="248"/>
      <c r="P1934" s="248"/>
      <c r="Q1934" s="248"/>
      <c r="R1934" s="248"/>
      <c r="S1934" s="248"/>
      <c r="T1934" s="249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50" t="s">
        <v>153</v>
      </c>
      <c r="AU1934" s="250" t="s">
        <v>151</v>
      </c>
      <c r="AV1934" s="14" t="s">
        <v>151</v>
      </c>
      <c r="AW1934" s="14" t="s">
        <v>30</v>
      </c>
      <c r="AX1934" s="14" t="s">
        <v>73</v>
      </c>
      <c r="AY1934" s="250" t="s">
        <v>143</v>
      </c>
    </row>
    <row r="1935" s="13" customFormat="1">
      <c r="A1935" s="13"/>
      <c r="B1935" s="229"/>
      <c r="C1935" s="230"/>
      <c r="D1935" s="231" t="s">
        <v>153</v>
      </c>
      <c r="E1935" s="232" t="s">
        <v>1</v>
      </c>
      <c r="F1935" s="233" t="s">
        <v>211</v>
      </c>
      <c r="G1935" s="230"/>
      <c r="H1935" s="232" t="s">
        <v>1</v>
      </c>
      <c r="I1935" s="234"/>
      <c r="J1935" s="230"/>
      <c r="K1935" s="230"/>
      <c r="L1935" s="235"/>
      <c r="M1935" s="236"/>
      <c r="N1935" s="237"/>
      <c r="O1935" s="237"/>
      <c r="P1935" s="237"/>
      <c r="Q1935" s="237"/>
      <c r="R1935" s="237"/>
      <c r="S1935" s="237"/>
      <c r="T1935" s="238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39" t="s">
        <v>153</v>
      </c>
      <c r="AU1935" s="239" t="s">
        <v>151</v>
      </c>
      <c r="AV1935" s="13" t="s">
        <v>81</v>
      </c>
      <c r="AW1935" s="13" t="s">
        <v>30</v>
      </c>
      <c r="AX1935" s="13" t="s">
        <v>73</v>
      </c>
      <c r="AY1935" s="239" t="s">
        <v>143</v>
      </c>
    </row>
    <row r="1936" s="14" customFormat="1">
      <c r="A1936" s="14"/>
      <c r="B1936" s="240"/>
      <c r="C1936" s="241"/>
      <c r="D1936" s="231" t="s">
        <v>153</v>
      </c>
      <c r="E1936" s="242" t="s">
        <v>1</v>
      </c>
      <c r="F1936" s="243" t="s">
        <v>260</v>
      </c>
      <c r="G1936" s="241"/>
      <c r="H1936" s="244">
        <v>-24.536000000000001</v>
      </c>
      <c r="I1936" s="245"/>
      <c r="J1936" s="241"/>
      <c r="K1936" s="241"/>
      <c r="L1936" s="246"/>
      <c r="M1936" s="247"/>
      <c r="N1936" s="248"/>
      <c r="O1936" s="248"/>
      <c r="P1936" s="248"/>
      <c r="Q1936" s="248"/>
      <c r="R1936" s="248"/>
      <c r="S1936" s="248"/>
      <c r="T1936" s="249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50" t="s">
        <v>153</v>
      </c>
      <c r="AU1936" s="250" t="s">
        <v>151</v>
      </c>
      <c r="AV1936" s="14" t="s">
        <v>151</v>
      </c>
      <c r="AW1936" s="14" t="s">
        <v>30</v>
      </c>
      <c r="AX1936" s="14" t="s">
        <v>73</v>
      </c>
      <c r="AY1936" s="250" t="s">
        <v>143</v>
      </c>
    </row>
    <row r="1937" s="14" customFormat="1">
      <c r="A1937" s="14"/>
      <c r="B1937" s="240"/>
      <c r="C1937" s="241"/>
      <c r="D1937" s="231" t="s">
        <v>153</v>
      </c>
      <c r="E1937" s="242" t="s">
        <v>1</v>
      </c>
      <c r="F1937" s="243" t="s">
        <v>261</v>
      </c>
      <c r="G1937" s="241"/>
      <c r="H1937" s="244">
        <v>1.202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153</v>
      </c>
      <c r="AU1937" s="250" t="s">
        <v>151</v>
      </c>
      <c r="AV1937" s="14" t="s">
        <v>151</v>
      </c>
      <c r="AW1937" s="14" t="s">
        <v>30</v>
      </c>
      <c r="AX1937" s="14" t="s">
        <v>73</v>
      </c>
      <c r="AY1937" s="250" t="s">
        <v>143</v>
      </c>
    </row>
    <row r="1938" s="15" customFormat="1">
      <c r="A1938" s="15"/>
      <c r="B1938" s="251"/>
      <c r="C1938" s="252"/>
      <c r="D1938" s="231" t="s">
        <v>153</v>
      </c>
      <c r="E1938" s="253" t="s">
        <v>1</v>
      </c>
      <c r="F1938" s="254" t="s">
        <v>163</v>
      </c>
      <c r="G1938" s="252"/>
      <c r="H1938" s="255">
        <v>320.17900000000009</v>
      </c>
      <c r="I1938" s="256"/>
      <c r="J1938" s="252"/>
      <c r="K1938" s="252"/>
      <c r="L1938" s="257"/>
      <c r="M1938" s="258"/>
      <c r="N1938" s="259"/>
      <c r="O1938" s="259"/>
      <c r="P1938" s="259"/>
      <c r="Q1938" s="259"/>
      <c r="R1938" s="259"/>
      <c r="S1938" s="259"/>
      <c r="T1938" s="260"/>
      <c r="U1938" s="15"/>
      <c r="V1938" s="15"/>
      <c r="W1938" s="15"/>
      <c r="X1938" s="15"/>
      <c r="Y1938" s="15"/>
      <c r="Z1938" s="15"/>
      <c r="AA1938" s="15"/>
      <c r="AB1938" s="15"/>
      <c r="AC1938" s="15"/>
      <c r="AD1938" s="15"/>
      <c r="AE1938" s="15"/>
      <c r="AT1938" s="261" t="s">
        <v>153</v>
      </c>
      <c r="AU1938" s="261" t="s">
        <v>151</v>
      </c>
      <c r="AV1938" s="15" t="s">
        <v>150</v>
      </c>
      <c r="AW1938" s="15" t="s">
        <v>30</v>
      </c>
      <c r="AX1938" s="15" t="s">
        <v>81</v>
      </c>
      <c r="AY1938" s="261" t="s">
        <v>143</v>
      </c>
    </row>
    <row r="1939" s="2" customFormat="1" ht="24.15" customHeight="1">
      <c r="A1939" s="38"/>
      <c r="B1939" s="39"/>
      <c r="C1939" s="215" t="s">
        <v>2039</v>
      </c>
      <c r="D1939" s="215" t="s">
        <v>146</v>
      </c>
      <c r="E1939" s="216" t="s">
        <v>2040</v>
      </c>
      <c r="F1939" s="217" t="s">
        <v>2041</v>
      </c>
      <c r="G1939" s="218" t="s">
        <v>185</v>
      </c>
      <c r="H1939" s="219">
        <v>320.17899999999997</v>
      </c>
      <c r="I1939" s="220"/>
      <c r="J1939" s="221">
        <f>ROUND(I1939*H1939,2)</f>
        <v>0</v>
      </c>
      <c r="K1939" s="222"/>
      <c r="L1939" s="44"/>
      <c r="M1939" s="223" t="s">
        <v>1</v>
      </c>
      <c r="N1939" s="224" t="s">
        <v>39</v>
      </c>
      <c r="O1939" s="91"/>
      <c r="P1939" s="225">
        <f>O1939*H1939</f>
        <v>0</v>
      </c>
      <c r="Q1939" s="225">
        <v>0</v>
      </c>
      <c r="R1939" s="225">
        <f>Q1939*H1939</f>
        <v>0</v>
      </c>
      <c r="S1939" s="225">
        <v>0</v>
      </c>
      <c r="T1939" s="226">
        <f>S1939*H1939</f>
        <v>0</v>
      </c>
      <c r="U1939" s="38"/>
      <c r="V1939" s="38"/>
      <c r="W1939" s="38"/>
      <c r="X1939" s="38"/>
      <c r="Y1939" s="38"/>
      <c r="Z1939" s="38"/>
      <c r="AA1939" s="38"/>
      <c r="AB1939" s="38"/>
      <c r="AC1939" s="38"/>
      <c r="AD1939" s="38"/>
      <c r="AE1939" s="38"/>
      <c r="AR1939" s="227" t="s">
        <v>279</v>
      </c>
      <c r="AT1939" s="227" t="s">
        <v>146</v>
      </c>
      <c r="AU1939" s="227" t="s">
        <v>151</v>
      </c>
      <c r="AY1939" s="17" t="s">
        <v>143</v>
      </c>
      <c r="BE1939" s="228">
        <f>IF(N1939="základní",J1939,0)</f>
        <v>0</v>
      </c>
      <c r="BF1939" s="228">
        <f>IF(N1939="snížená",J1939,0)</f>
        <v>0</v>
      </c>
      <c r="BG1939" s="228">
        <f>IF(N1939="zákl. přenesená",J1939,0)</f>
        <v>0</v>
      </c>
      <c r="BH1939" s="228">
        <f>IF(N1939="sníž. přenesená",J1939,0)</f>
        <v>0</v>
      </c>
      <c r="BI1939" s="228">
        <f>IF(N1939="nulová",J1939,0)</f>
        <v>0</v>
      </c>
      <c r="BJ1939" s="17" t="s">
        <v>151</v>
      </c>
      <c r="BK1939" s="228">
        <f>ROUND(I1939*H1939,2)</f>
        <v>0</v>
      </c>
      <c r="BL1939" s="17" t="s">
        <v>279</v>
      </c>
      <c r="BM1939" s="227" t="s">
        <v>2042</v>
      </c>
    </row>
    <row r="1940" s="13" customFormat="1">
      <c r="A1940" s="13"/>
      <c r="B1940" s="229"/>
      <c r="C1940" s="230"/>
      <c r="D1940" s="231" t="s">
        <v>153</v>
      </c>
      <c r="E1940" s="232" t="s">
        <v>1</v>
      </c>
      <c r="F1940" s="233" t="s">
        <v>2030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153</v>
      </c>
      <c r="AU1940" s="239" t="s">
        <v>151</v>
      </c>
      <c r="AV1940" s="13" t="s">
        <v>81</v>
      </c>
      <c r="AW1940" s="13" t="s">
        <v>30</v>
      </c>
      <c r="AX1940" s="13" t="s">
        <v>73</v>
      </c>
      <c r="AY1940" s="239" t="s">
        <v>143</v>
      </c>
    </row>
    <row r="1941" s="13" customFormat="1">
      <c r="A1941" s="13"/>
      <c r="B1941" s="229"/>
      <c r="C1941" s="230"/>
      <c r="D1941" s="231" t="s">
        <v>153</v>
      </c>
      <c r="E1941" s="232" t="s">
        <v>1</v>
      </c>
      <c r="F1941" s="233" t="s">
        <v>203</v>
      </c>
      <c r="G1941" s="230"/>
      <c r="H1941" s="232" t="s">
        <v>1</v>
      </c>
      <c r="I1941" s="234"/>
      <c r="J1941" s="230"/>
      <c r="K1941" s="230"/>
      <c r="L1941" s="235"/>
      <c r="M1941" s="236"/>
      <c r="N1941" s="237"/>
      <c r="O1941" s="237"/>
      <c r="P1941" s="237"/>
      <c r="Q1941" s="237"/>
      <c r="R1941" s="237"/>
      <c r="S1941" s="237"/>
      <c r="T1941" s="238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39" t="s">
        <v>153</v>
      </c>
      <c r="AU1941" s="239" t="s">
        <v>151</v>
      </c>
      <c r="AV1941" s="13" t="s">
        <v>81</v>
      </c>
      <c r="AW1941" s="13" t="s">
        <v>30</v>
      </c>
      <c r="AX1941" s="13" t="s">
        <v>73</v>
      </c>
      <c r="AY1941" s="239" t="s">
        <v>143</v>
      </c>
    </row>
    <row r="1942" s="14" customFormat="1">
      <c r="A1942" s="14"/>
      <c r="B1942" s="240"/>
      <c r="C1942" s="241"/>
      <c r="D1942" s="231" t="s">
        <v>153</v>
      </c>
      <c r="E1942" s="242" t="s">
        <v>1</v>
      </c>
      <c r="F1942" s="243" t="s">
        <v>204</v>
      </c>
      <c r="G1942" s="241"/>
      <c r="H1942" s="244">
        <v>14.574</v>
      </c>
      <c r="I1942" s="245"/>
      <c r="J1942" s="241"/>
      <c r="K1942" s="241"/>
      <c r="L1942" s="246"/>
      <c r="M1942" s="247"/>
      <c r="N1942" s="248"/>
      <c r="O1942" s="248"/>
      <c r="P1942" s="248"/>
      <c r="Q1942" s="248"/>
      <c r="R1942" s="248"/>
      <c r="S1942" s="248"/>
      <c r="T1942" s="249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50" t="s">
        <v>153</v>
      </c>
      <c r="AU1942" s="250" t="s">
        <v>151</v>
      </c>
      <c r="AV1942" s="14" t="s">
        <v>151</v>
      </c>
      <c r="AW1942" s="14" t="s">
        <v>30</v>
      </c>
      <c r="AX1942" s="14" t="s">
        <v>73</v>
      </c>
      <c r="AY1942" s="250" t="s">
        <v>143</v>
      </c>
    </row>
    <row r="1943" s="13" customFormat="1">
      <c r="A1943" s="13"/>
      <c r="B1943" s="229"/>
      <c r="C1943" s="230"/>
      <c r="D1943" s="231" t="s">
        <v>153</v>
      </c>
      <c r="E1943" s="232" t="s">
        <v>1</v>
      </c>
      <c r="F1943" s="233" t="s">
        <v>205</v>
      </c>
      <c r="G1943" s="230"/>
      <c r="H1943" s="232" t="s">
        <v>1</v>
      </c>
      <c r="I1943" s="234"/>
      <c r="J1943" s="230"/>
      <c r="K1943" s="230"/>
      <c r="L1943" s="235"/>
      <c r="M1943" s="236"/>
      <c r="N1943" s="237"/>
      <c r="O1943" s="237"/>
      <c r="P1943" s="237"/>
      <c r="Q1943" s="237"/>
      <c r="R1943" s="237"/>
      <c r="S1943" s="237"/>
      <c r="T1943" s="23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9" t="s">
        <v>153</v>
      </c>
      <c r="AU1943" s="239" t="s">
        <v>151</v>
      </c>
      <c r="AV1943" s="13" t="s">
        <v>81</v>
      </c>
      <c r="AW1943" s="13" t="s">
        <v>30</v>
      </c>
      <c r="AX1943" s="13" t="s">
        <v>73</v>
      </c>
      <c r="AY1943" s="239" t="s">
        <v>143</v>
      </c>
    </row>
    <row r="1944" s="14" customFormat="1">
      <c r="A1944" s="14"/>
      <c r="B1944" s="240"/>
      <c r="C1944" s="241"/>
      <c r="D1944" s="231" t="s">
        <v>153</v>
      </c>
      <c r="E1944" s="242" t="s">
        <v>1</v>
      </c>
      <c r="F1944" s="243" t="s">
        <v>206</v>
      </c>
      <c r="G1944" s="241"/>
      <c r="H1944" s="244">
        <v>17.867000000000001</v>
      </c>
      <c r="I1944" s="245"/>
      <c r="J1944" s="241"/>
      <c r="K1944" s="241"/>
      <c r="L1944" s="246"/>
      <c r="M1944" s="247"/>
      <c r="N1944" s="248"/>
      <c r="O1944" s="248"/>
      <c r="P1944" s="248"/>
      <c r="Q1944" s="248"/>
      <c r="R1944" s="248"/>
      <c r="S1944" s="248"/>
      <c r="T1944" s="24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50" t="s">
        <v>153</v>
      </c>
      <c r="AU1944" s="250" t="s">
        <v>151</v>
      </c>
      <c r="AV1944" s="14" t="s">
        <v>151</v>
      </c>
      <c r="AW1944" s="14" t="s">
        <v>30</v>
      </c>
      <c r="AX1944" s="14" t="s">
        <v>73</v>
      </c>
      <c r="AY1944" s="250" t="s">
        <v>143</v>
      </c>
    </row>
    <row r="1945" s="13" customFormat="1">
      <c r="A1945" s="13"/>
      <c r="B1945" s="229"/>
      <c r="C1945" s="230"/>
      <c r="D1945" s="231" t="s">
        <v>153</v>
      </c>
      <c r="E1945" s="232" t="s">
        <v>1</v>
      </c>
      <c r="F1945" s="233" t="s">
        <v>207</v>
      </c>
      <c r="G1945" s="230"/>
      <c r="H1945" s="232" t="s">
        <v>1</v>
      </c>
      <c r="I1945" s="234"/>
      <c r="J1945" s="230"/>
      <c r="K1945" s="230"/>
      <c r="L1945" s="235"/>
      <c r="M1945" s="236"/>
      <c r="N1945" s="237"/>
      <c r="O1945" s="237"/>
      <c r="P1945" s="237"/>
      <c r="Q1945" s="237"/>
      <c r="R1945" s="237"/>
      <c r="S1945" s="237"/>
      <c r="T1945" s="238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39" t="s">
        <v>153</v>
      </c>
      <c r="AU1945" s="239" t="s">
        <v>151</v>
      </c>
      <c r="AV1945" s="13" t="s">
        <v>81</v>
      </c>
      <c r="AW1945" s="13" t="s">
        <v>30</v>
      </c>
      <c r="AX1945" s="13" t="s">
        <v>73</v>
      </c>
      <c r="AY1945" s="239" t="s">
        <v>143</v>
      </c>
    </row>
    <row r="1946" s="14" customFormat="1">
      <c r="A1946" s="14"/>
      <c r="B1946" s="240"/>
      <c r="C1946" s="241"/>
      <c r="D1946" s="231" t="s">
        <v>153</v>
      </c>
      <c r="E1946" s="242" t="s">
        <v>1</v>
      </c>
      <c r="F1946" s="243" t="s">
        <v>208</v>
      </c>
      <c r="G1946" s="241"/>
      <c r="H1946" s="244">
        <v>14.810000000000001</v>
      </c>
      <c r="I1946" s="245"/>
      <c r="J1946" s="241"/>
      <c r="K1946" s="241"/>
      <c r="L1946" s="246"/>
      <c r="M1946" s="247"/>
      <c r="N1946" s="248"/>
      <c r="O1946" s="248"/>
      <c r="P1946" s="248"/>
      <c r="Q1946" s="248"/>
      <c r="R1946" s="248"/>
      <c r="S1946" s="248"/>
      <c r="T1946" s="249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50" t="s">
        <v>153</v>
      </c>
      <c r="AU1946" s="250" t="s">
        <v>151</v>
      </c>
      <c r="AV1946" s="14" t="s">
        <v>151</v>
      </c>
      <c r="AW1946" s="14" t="s">
        <v>30</v>
      </c>
      <c r="AX1946" s="14" t="s">
        <v>73</v>
      </c>
      <c r="AY1946" s="250" t="s">
        <v>143</v>
      </c>
    </row>
    <row r="1947" s="13" customFormat="1">
      <c r="A1947" s="13"/>
      <c r="B1947" s="229"/>
      <c r="C1947" s="230"/>
      <c r="D1947" s="231" t="s">
        <v>153</v>
      </c>
      <c r="E1947" s="232" t="s">
        <v>1</v>
      </c>
      <c r="F1947" s="233" t="s">
        <v>209</v>
      </c>
      <c r="G1947" s="230"/>
      <c r="H1947" s="232" t="s">
        <v>1</v>
      </c>
      <c r="I1947" s="234"/>
      <c r="J1947" s="230"/>
      <c r="K1947" s="230"/>
      <c r="L1947" s="235"/>
      <c r="M1947" s="236"/>
      <c r="N1947" s="237"/>
      <c r="O1947" s="237"/>
      <c r="P1947" s="237"/>
      <c r="Q1947" s="237"/>
      <c r="R1947" s="237"/>
      <c r="S1947" s="237"/>
      <c r="T1947" s="23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39" t="s">
        <v>153</v>
      </c>
      <c r="AU1947" s="239" t="s">
        <v>151</v>
      </c>
      <c r="AV1947" s="13" t="s">
        <v>81</v>
      </c>
      <c r="AW1947" s="13" t="s">
        <v>30</v>
      </c>
      <c r="AX1947" s="13" t="s">
        <v>73</v>
      </c>
      <c r="AY1947" s="239" t="s">
        <v>143</v>
      </c>
    </row>
    <row r="1948" s="14" customFormat="1">
      <c r="A1948" s="14"/>
      <c r="B1948" s="240"/>
      <c r="C1948" s="241"/>
      <c r="D1948" s="231" t="s">
        <v>153</v>
      </c>
      <c r="E1948" s="242" t="s">
        <v>1</v>
      </c>
      <c r="F1948" s="243" t="s">
        <v>210</v>
      </c>
      <c r="G1948" s="241"/>
      <c r="H1948" s="244">
        <v>1.246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0" t="s">
        <v>153</v>
      </c>
      <c r="AU1948" s="250" t="s">
        <v>151</v>
      </c>
      <c r="AV1948" s="14" t="s">
        <v>151</v>
      </c>
      <c r="AW1948" s="14" t="s">
        <v>30</v>
      </c>
      <c r="AX1948" s="14" t="s">
        <v>73</v>
      </c>
      <c r="AY1948" s="250" t="s">
        <v>143</v>
      </c>
    </row>
    <row r="1949" s="13" customFormat="1">
      <c r="A1949" s="13"/>
      <c r="B1949" s="229"/>
      <c r="C1949" s="230"/>
      <c r="D1949" s="231" t="s">
        <v>153</v>
      </c>
      <c r="E1949" s="232" t="s">
        <v>1</v>
      </c>
      <c r="F1949" s="233" t="s">
        <v>211</v>
      </c>
      <c r="G1949" s="230"/>
      <c r="H1949" s="232" t="s">
        <v>1</v>
      </c>
      <c r="I1949" s="234"/>
      <c r="J1949" s="230"/>
      <c r="K1949" s="230"/>
      <c r="L1949" s="235"/>
      <c r="M1949" s="236"/>
      <c r="N1949" s="237"/>
      <c r="O1949" s="237"/>
      <c r="P1949" s="237"/>
      <c r="Q1949" s="237"/>
      <c r="R1949" s="237"/>
      <c r="S1949" s="237"/>
      <c r="T1949" s="23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9" t="s">
        <v>153</v>
      </c>
      <c r="AU1949" s="239" t="s">
        <v>151</v>
      </c>
      <c r="AV1949" s="13" t="s">
        <v>81</v>
      </c>
      <c r="AW1949" s="13" t="s">
        <v>30</v>
      </c>
      <c r="AX1949" s="13" t="s">
        <v>73</v>
      </c>
      <c r="AY1949" s="239" t="s">
        <v>143</v>
      </c>
    </row>
    <row r="1950" s="14" customFormat="1">
      <c r="A1950" s="14"/>
      <c r="B1950" s="240"/>
      <c r="C1950" s="241"/>
      <c r="D1950" s="231" t="s">
        <v>153</v>
      </c>
      <c r="E1950" s="242" t="s">
        <v>1</v>
      </c>
      <c r="F1950" s="243" t="s">
        <v>212</v>
      </c>
      <c r="G1950" s="241"/>
      <c r="H1950" s="244">
        <v>7.335</v>
      </c>
      <c r="I1950" s="245"/>
      <c r="J1950" s="241"/>
      <c r="K1950" s="241"/>
      <c r="L1950" s="246"/>
      <c r="M1950" s="247"/>
      <c r="N1950" s="248"/>
      <c r="O1950" s="248"/>
      <c r="P1950" s="248"/>
      <c r="Q1950" s="248"/>
      <c r="R1950" s="248"/>
      <c r="S1950" s="248"/>
      <c r="T1950" s="249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0" t="s">
        <v>153</v>
      </c>
      <c r="AU1950" s="250" t="s">
        <v>151</v>
      </c>
      <c r="AV1950" s="14" t="s">
        <v>151</v>
      </c>
      <c r="AW1950" s="14" t="s">
        <v>30</v>
      </c>
      <c r="AX1950" s="14" t="s">
        <v>73</v>
      </c>
      <c r="AY1950" s="250" t="s">
        <v>143</v>
      </c>
    </row>
    <row r="1951" s="13" customFormat="1">
      <c r="A1951" s="13"/>
      <c r="B1951" s="229"/>
      <c r="C1951" s="230"/>
      <c r="D1951" s="231" t="s">
        <v>153</v>
      </c>
      <c r="E1951" s="232" t="s">
        <v>1</v>
      </c>
      <c r="F1951" s="233" t="s">
        <v>213</v>
      </c>
      <c r="G1951" s="230"/>
      <c r="H1951" s="232" t="s">
        <v>1</v>
      </c>
      <c r="I1951" s="234"/>
      <c r="J1951" s="230"/>
      <c r="K1951" s="230"/>
      <c r="L1951" s="235"/>
      <c r="M1951" s="236"/>
      <c r="N1951" s="237"/>
      <c r="O1951" s="237"/>
      <c r="P1951" s="237"/>
      <c r="Q1951" s="237"/>
      <c r="R1951" s="237"/>
      <c r="S1951" s="237"/>
      <c r="T1951" s="23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9" t="s">
        <v>153</v>
      </c>
      <c r="AU1951" s="239" t="s">
        <v>151</v>
      </c>
      <c r="AV1951" s="13" t="s">
        <v>81</v>
      </c>
      <c r="AW1951" s="13" t="s">
        <v>30</v>
      </c>
      <c r="AX1951" s="13" t="s">
        <v>73</v>
      </c>
      <c r="AY1951" s="239" t="s">
        <v>143</v>
      </c>
    </row>
    <row r="1952" s="14" customFormat="1">
      <c r="A1952" s="14"/>
      <c r="B1952" s="240"/>
      <c r="C1952" s="241"/>
      <c r="D1952" s="231" t="s">
        <v>153</v>
      </c>
      <c r="E1952" s="242" t="s">
        <v>1</v>
      </c>
      <c r="F1952" s="243" t="s">
        <v>214</v>
      </c>
      <c r="G1952" s="241"/>
      <c r="H1952" s="244">
        <v>1.006</v>
      </c>
      <c r="I1952" s="245"/>
      <c r="J1952" s="241"/>
      <c r="K1952" s="241"/>
      <c r="L1952" s="246"/>
      <c r="M1952" s="247"/>
      <c r="N1952" s="248"/>
      <c r="O1952" s="248"/>
      <c r="P1952" s="248"/>
      <c r="Q1952" s="248"/>
      <c r="R1952" s="248"/>
      <c r="S1952" s="248"/>
      <c r="T1952" s="24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0" t="s">
        <v>153</v>
      </c>
      <c r="AU1952" s="250" t="s">
        <v>151</v>
      </c>
      <c r="AV1952" s="14" t="s">
        <v>151</v>
      </c>
      <c r="AW1952" s="14" t="s">
        <v>30</v>
      </c>
      <c r="AX1952" s="14" t="s">
        <v>73</v>
      </c>
      <c r="AY1952" s="250" t="s">
        <v>143</v>
      </c>
    </row>
    <row r="1953" s="13" customFormat="1">
      <c r="A1953" s="13"/>
      <c r="B1953" s="229"/>
      <c r="C1953" s="230"/>
      <c r="D1953" s="231" t="s">
        <v>153</v>
      </c>
      <c r="E1953" s="232" t="s">
        <v>1</v>
      </c>
      <c r="F1953" s="233" t="s">
        <v>215</v>
      </c>
      <c r="G1953" s="230"/>
      <c r="H1953" s="232" t="s">
        <v>1</v>
      </c>
      <c r="I1953" s="234"/>
      <c r="J1953" s="230"/>
      <c r="K1953" s="230"/>
      <c r="L1953" s="235"/>
      <c r="M1953" s="236"/>
      <c r="N1953" s="237"/>
      <c r="O1953" s="237"/>
      <c r="P1953" s="237"/>
      <c r="Q1953" s="237"/>
      <c r="R1953" s="237"/>
      <c r="S1953" s="237"/>
      <c r="T1953" s="238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39" t="s">
        <v>153</v>
      </c>
      <c r="AU1953" s="239" t="s">
        <v>151</v>
      </c>
      <c r="AV1953" s="13" t="s">
        <v>81</v>
      </c>
      <c r="AW1953" s="13" t="s">
        <v>30</v>
      </c>
      <c r="AX1953" s="13" t="s">
        <v>73</v>
      </c>
      <c r="AY1953" s="239" t="s">
        <v>143</v>
      </c>
    </row>
    <row r="1954" s="14" customFormat="1">
      <c r="A1954" s="14"/>
      <c r="B1954" s="240"/>
      <c r="C1954" s="241"/>
      <c r="D1954" s="231" t="s">
        <v>153</v>
      </c>
      <c r="E1954" s="242" t="s">
        <v>1</v>
      </c>
      <c r="F1954" s="243" t="s">
        <v>216</v>
      </c>
      <c r="G1954" s="241"/>
      <c r="H1954" s="244">
        <v>22.539999999999999</v>
      </c>
      <c r="I1954" s="245"/>
      <c r="J1954" s="241"/>
      <c r="K1954" s="241"/>
      <c r="L1954" s="246"/>
      <c r="M1954" s="247"/>
      <c r="N1954" s="248"/>
      <c r="O1954" s="248"/>
      <c r="P1954" s="248"/>
      <c r="Q1954" s="248"/>
      <c r="R1954" s="248"/>
      <c r="S1954" s="248"/>
      <c r="T1954" s="249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0" t="s">
        <v>153</v>
      </c>
      <c r="AU1954" s="250" t="s">
        <v>151</v>
      </c>
      <c r="AV1954" s="14" t="s">
        <v>151</v>
      </c>
      <c r="AW1954" s="14" t="s">
        <v>30</v>
      </c>
      <c r="AX1954" s="14" t="s">
        <v>73</v>
      </c>
      <c r="AY1954" s="250" t="s">
        <v>143</v>
      </c>
    </row>
    <row r="1955" s="13" customFormat="1">
      <c r="A1955" s="13"/>
      <c r="B1955" s="229"/>
      <c r="C1955" s="230"/>
      <c r="D1955" s="231" t="s">
        <v>153</v>
      </c>
      <c r="E1955" s="232" t="s">
        <v>1</v>
      </c>
      <c r="F1955" s="233" t="s">
        <v>239</v>
      </c>
      <c r="G1955" s="230"/>
      <c r="H1955" s="232" t="s">
        <v>1</v>
      </c>
      <c r="I1955" s="234"/>
      <c r="J1955" s="230"/>
      <c r="K1955" s="230"/>
      <c r="L1955" s="235"/>
      <c r="M1955" s="236"/>
      <c r="N1955" s="237"/>
      <c r="O1955" s="237"/>
      <c r="P1955" s="237"/>
      <c r="Q1955" s="237"/>
      <c r="R1955" s="237"/>
      <c r="S1955" s="237"/>
      <c r="T1955" s="238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39" t="s">
        <v>153</v>
      </c>
      <c r="AU1955" s="239" t="s">
        <v>151</v>
      </c>
      <c r="AV1955" s="13" t="s">
        <v>81</v>
      </c>
      <c r="AW1955" s="13" t="s">
        <v>30</v>
      </c>
      <c r="AX1955" s="13" t="s">
        <v>73</v>
      </c>
      <c r="AY1955" s="239" t="s">
        <v>143</v>
      </c>
    </row>
    <row r="1956" s="13" customFormat="1">
      <c r="A1956" s="13"/>
      <c r="B1956" s="229"/>
      <c r="C1956" s="230"/>
      <c r="D1956" s="231" t="s">
        <v>153</v>
      </c>
      <c r="E1956" s="232" t="s">
        <v>1</v>
      </c>
      <c r="F1956" s="233" t="s">
        <v>240</v>
      </c>
      <c r="G1956" s="230"/>
      <c r="H1956" s="232" t="s">
        <v>1</v>
      </c>
      <c r="I1956" s="234"/>
      <c r="J1956" s="230"/>
      <c r="K1956" s="230"/>
      <c r="L1956" s="235"/>
      <c r="M1956" s="236"/>
      <c r="N1956" s="237"/>
      <c r="O1956" s="237"/>
      <c r="P1956" s="237"/>
      <c r="Q1956" s="237"/>
      <c r="R1956" s="237"/>
      <c r="S1956" s="237"/>
      <c r="T1956" s="23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39" t="s">
        <v>153</v>
      </c>
      <c r="AU1956" s="239" t="s">
        <v>151</v>
      </c>
      <c r="AV1956" s="13" t="s">
        <v>81</v>
      </c>
      <c r="AW1956" s="13" t="s">
        <v>30</v>
      </c>
      <c r="AX1956" s="13" t="s">
        <v>73</v>
      </c>
      <c r="AY1956" s="239" t="s">
        <v>143</v>
      </c>
    </row>
    <row r="1957" s="14" customFormat="1">
      <c r="A1957" s="14"/>
      <c r="B1957" s="240"/>
      <c r="C1957" s="241"/>
      <c r="D1957" s="231" t="s">
        <v>153</v>
      </c>
      <c r="E1957" s="242" t="s">
        <v>1</v>
      </c>
      <c r="F1957" s="243" t="s">
        <v>241</v>
      </c>
      <c r="G1957" s="241"/>
      <c r="H1957" s="244">
        <v>52.258000000000003</v>
      </c>
      <c r="I1957" s="245"/>
      <c r="J1957" s="241"/>
      <c r="K1957" s="241"/>
      <c r="L1957" s="246"/>
      <c r="M1957" s="247"/>
      <c r="N1957" s="248"/>
      <c r="O1957" s="248"/>
      <c r="P1957" s="248"/>
      <c r="Q1957" s="248"/>
      <c r="R1957" s="248"/>
      <c r="S1957" s="248"/>
      <c r="T1957" s="249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50" t="s">
        <v>153</v>
      </c>
      <c r="AU1957" s="250" t="s">
        <v>151</v>
      </c>
      <c r="AV1957" s="14" t="s">
        <v>151</v>
      </c>
      <c r="AW1957" s="14" t="s">
        <v>30</v>
      </c>
      <c r="AX1957" s="14" t="s">
        <v>73</v>
      </c>
      <c r="AY1957" s="250" t="s">
        <v>143</v>
      </c>
    </row>
    <row r="1958" s="14" customFormat="1">
      <c r="A1958" s="14"/>
      <c r="B1958" s="240"/>
      <c r="C1958" s="241"/>
      <c r="D1958" s="231" t="s">
        <v>153</v>
      </c>
      <c r="E1958" s="242" t="s">
        <v>1</v>
      </c>
      <c r="F1958" s="243" t="s">
        <v>242</v>
      </c>
      <c r="G1958" s="241"/>
      <c r="H1958" s="244">
        <v>4.3600000000000003</v>
      </c>
      <c r="I1958" s="245"/>
      <c r="J1958" s="241"/>
      <c r="K1958" s="241"/>
      <c r="L1958" s="246"/>
      <c r="M1958" s="247"/>
      <c r="N1958" s="248"/>
      <c r="O1958" s="248"/>
      <c r="P1958" s="248"/>
      <c r="Q1958" s="248"/>
      <c r="R1958" s="248"/>
      <c r="S1958" s="248"/>
      <c r="T1958" s="249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50" t="s">
        <v>153</v>
      </c>
      <c r="AU1958" s="250" t="s">
        <v>151</v>
      </c>
      <c r="AV1958" s="14" t="s">
        <v>151</v>
      </c>
      <c r="AW1958" s="14" t="s">
        <v>30</v>
      </c>
      <c r="AX1958" s="14" t="s">
        <v>73</v>
      </c>
      <c r="AY1958" s="250" t="s">
        <v>143</v>
      </c>
    </row>
    <row r="1959" s="14" customFormat="1">
      <c r="A1959" s="14"/>
      <c r="B1959" s="240"/>
      <c r="C1959" s="241"/>
      <c r="D1959" s="231" t="s">
        <v>153</v>
      </c>
      <c r="E1959" s="242" t="s">
        <v>1</v>
      </c>
      <c r="F1959" s="243" t="s">
        <v>243</v>
      </c>
      <c r="G1959" s="241"/>
      <c r="H1959" s="244">
        <v>-10.186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50" t="s">
        <v>153</v>
      </c>
      <c r="AU1959" s="250" t="s">
        <v>151</v>
      </c>
      <c r="AV1959" s="14" t="s">
        <v>151</v>
      </c>
      <c r="AW1959" s="14" t="s">
        <v>30</v>
      </c>
      <c r="AX1959" s="14" t="s">
        <v>73</v>
      </c>
      <c r="AY1959" s="250" t="s">
        <v>143</v>
      </c>
    </row>
    <row r="1960" s="13" customFormat="1">
      <c r="A1960" s="13"/>
      <c r="B1960" s="229"/>
      <c r="C1960" s="230"/>
      <c r="D1960" s="231" t="s">
        <v>153</v>
      </c>
      <c r="E1960" s="232" t="s">
        <v>1</v>
      </c>
      <c r="F1960" s="233" t="s">
        <v>205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153</v>
      </c>
      <c r="AU1960" s="239" t="s">
        <v>151</v>
      </c>
      <c r="AV1960" s="13" t="s">
        <v>81</v>
      </c>
      <c r="AW1960" s="13" t="s">
        <v>30</v>
      </c>
      <c r="AX1960" s="13" t="s">
        <v>73</v>
      </c>
      <c r="AY1960" s="239" t="s">
        <v>143</v>
      </c>
    </row>
    <row r="1961" s="14" customFormat="1">
      <c r="A1961" s="14"/>
      <c r="B1961" s="240"/>
      <c r="C1961" s="241"/>
      <c r="D1961" s="231" t="s">
        <v>153</v>
      </c>
      <c r="E1961" s="242" t="s">
        <v>1</v>
      </c>
      <c r="F1961" s="243" t="s">
        <v>244</v>
      </c>
      <c r="G1961" s="241"/>
      <c r="H1961" s="244">
        <v>53.700000000000003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153</v>
      </c>
      <c r="AU1961" s="250" t="s">
        <v>151</v>
      </c>
      <c r="AV1961" s="14" t="s">
        <v>151</v>
      </c>
      <c r="AW1961" s="14" t="s">
        <v>30</v>
      </c>
      <c r="AX1961" s="14" t="s">
        <v>73</v>
      </c>
      <c r="AY1961" s="250" t="s">
        <v>143</v>
      </c>
    </row>
    <row r="1962" s="14" customFormat="1">
      <c r="A1962" s="14"/>
      <c r="B1962" s="240"/>
      <c r="C1962" s="241"/>
      <c r="D1962" s="231" t="s">
        <v>153</v>
      </c>
      <c r="E1962" s="242" t="s">
        <v>1</v>
      </c>
      <c r="F1962" s="243" t="s">
        <v>245</v>
      </c>
      <c r="G1962" s="241"/>
      <c r="H1962" s="244">
        <v>0.68999999999999995</v>
      </c>
      <c r="I1962" s="245"/>
      <c r="J1962" s="241"/>
      <c r="K1962" s="241"/>
      <c r="L1962" s="246"/>
      <c r="M1962" s="247"/>
      <c r="N1962" s="248"/>
      <c r="O1962" s="248"/>
      <c r="P1962" s="248"/>
      <c r="Q1962" s="248"/>
      <c r="R1962" s="248"/>
      <c r="S1962" s="248"/>
      <c r="T1962" s="249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50" t="s">
        <v>153</v>
      </c>
      <c r="AU1962" s="250" t="s">
        <v>151</v>
      </c>
      <c r="AV1962" s="14" t="s">
        <v>151</v>
      </c>
      <c r="AW1962" s="14" t="s">
        <v>30</v>
      </c>
      <c r="AX1962" s="14" t="s">
        <v>73</v>
      </c>
      <c r="AY1962" s="250" t="s">
        <v>143</v>
      </c>
    </row>
    <row r="1963" s="14" customFormat="1">
      <c r="A1963" s="14"/>
      <c r="B1963" s="240"/>
      <c r="C1963" s="241"/>
      <c r="D1963" s="231" t="s">
        <v>153</v>
      </c>
      <c r="E1963" s="242" t="s">
        <v>1</v>
      </c>
      <c r="F1963" s="243" t="s">
        <v>246</v>
      </c>
      <c r="G1963" s="241"/>
      <c r="H1963" s="244">
        <v>-4.5220000000000002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153</v>
      </c>
      <c r="AU1963" s="250" t="s">
        <v>151</v>
      </c>
      <c r="AV1963" s="14" t="s">
        <v>151</v>
      </c>
      <c r="AW1963" s="14" t="s">
        <v>30</v>
      </c>
      <c r="AX1963" s="14" t="s">
        <v>73</v>
      </c>
      <c r="AY1963" s="250" t="s">
        <v>143</v>
      </c>
    </row>
    <row r="1964" s="13" customFormat="1">
      <c r="A1964" s="13"/>
      <c r="B1964" s="229"/>
      <c r="C1964" s="230"/>
      <c r="D1964" s="231" t="s">
        <v>153</v>
      </c>
      <c r="E1964" s="232" t="s">
        <v>1</v>
      </c>
      <c r="F1964" s="233" t="s">
        <v>207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153</v>
      </c>
      <c r="AU1964" s="239" t="s">
        <v>151</v>
      </c>
      <c r="AV1964" s="13" t="s">
        <v>81</v>
      </c>
      <c r="AW1964" s="13" t="s">
        <v>30</v>
      </c>
      <c r="AX1964" s="13" t="s">
        <v>73</v>
      </c>
      <c r="AY1964" s="239" t="s">
        <v>143</v>
      </c>
    </row>
    <row r="1965" s="14" customFormat="1">
      <c r="A1965" s="14"/>
      <c r="B1965" s="240"/>
      <c r="C1965" s="241"/>
      <c r="D1965" s="231" t="s">
        <v>153</v>
      </c>
      <c r="E1965" s="242" t="s">
        <v>1</v>
      </c>
      <c r="F1965" s="243" t="s">
        <v>247</v>
      </c>
      <c r="G1965" s="241"/>
      <c r="H1965" s="244">
        <v>50.203000000000003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153</v>
      </c>
      <c r="AU1965" s="250" t="s">
        <v>151</v>
      </c>
      <c r="AV1965" s="14" t="s">
        <v>151</v>
      </c>
      <c r="AW1965" s="14" t="s">
        <v>30</v>
      </c>
      <c r="AX1965" s="14" t="s">
        <v>73</v>
      </c>
      <c r="AY1965" s="250" t="s">
        <v>143</v>
      </c>
    </row>
    <row r="1966" s="14" customFormat="1">
      <c r="A1966" s="14"/>
      <c r="B1966" s="240"/>
      <c r="C1966" s="241"/>
      <c r="D1966" s="231" t="s">
        <v>153</v>
      </c>
      <c r="E1966" s="242" t="s">
        <v>1</v>
      </c>
      <c r="F1966" s="243" t="s">
        <v>248</v>
      </c>
      <c r="G1966" s="241"/>
      <c r="H1966" s="244">
        <v>0.90000000000000002</v>
      </c>
      <c r="I1966" s="245"/>
      <c r="J1966" s="241"/>
      <c r="K1966" s="241"/>
      <c r="L1966" s="246"/>
      <c r="M1966" s="247"/>
      <c r="N1966" s="248"/>
      <c r="O1966" s="248"/>
      <c r="P1966" s="248"/>
      <c r="Q1966" s="248"/>
      <c r="R1966" s="248"/>
      <c r="S1966" s="248"/>
      <c r="T1966" s="249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50" t="s">
        <v>153</v>
      </c>
      <c r="AU1966" s="250" t="s">
        <v>151</v>
      </c>
      <c r="AV1966" s="14" t="s">
        <v>151</v>
      </c>
      <c r="AW1966" s="14" t="s">
        <v>30</v>
      </c>
      <c r="AX1966" s="14" t="s">
        <v>73</v>
      </c>
      <c r="AY1966" s="250" t="s">
        <v>143</v>
      </c>
    </row>
    <row r="1967" s="14" customFormat="1">
      <c r="A1967" s="14"/>
      <c r="B1967" s="240"/>
      <c r="C1967" s="241"/>
      <c r="D1967" s="231" t="s">
        <v>153</v>
      </c>
      <c r="E1967" s="242" t="s">
        <v>1</v>
      </c>
      <c r="F1967" s="243" t="s">
        <v>249</v>
      </c>
      <c r="G1967" s="241"/>
      <c r="H1967" s="244">
        <v>-5.7190000000000003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153</v>
      </c>
      <c r="AU1967" s="250" t="s">
        <v>151</v>
      </c>
      <c r="AV1967" s="14" t="s">
        <v>151</v>
      </c>
      <c r="AW1967" s="14" t="s">
        <v>30</v>
      </c>
      <c r="AX1967" s="14" t="s">
        <v>73</v>
      </c>
      <c r="AY1967" s="250" t="s">
        <v>143</v>
      </c>
    </row>
    <row r="1968" s="13" customFormat="1">
      <c r="A1968" s="13"/>
      <c r="B1968" s="229"/>
      <c r="C1968" s="230"/>
      <c r="D1968" s="231" t="s">
        <v>153</v>
      </c>
      <c r="E1968" s="232" t="s">
        <v>1</v>
      </c>
      <c r="F1968" s="233" t="s">
        <v>209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153</v>
      </c>
      <c r="AU1968" s="239" t="s">
        <v>151</v>
      </c>
      <c r="AV1968" s="13" t="s">
        <v>81</v>
      </c>
      <c r="AW1968" s="13" t="s">
        <v>30</v>
      </c>
      <c r="AX1968" s="13" t="s">
        <v>73</v>
      </c>
      <c r="AY1968" s="239" t="s">
        <v>143</v>
      </c>
    </row>
    <row r="1969" s="14" customFormat="1">
      <c r="A1969" s="14"/>
      <c r="B1969" s="240"/>
      <c r="C1969" s="241"/>
      <c r="D1969" s="231" t="s">
        <v>153</v>
      </c>
      <c r="E1969" s="242" t="s">
        <v>1</v>
      </c>
      <c r="F1969" s="243" t="s">
        <v>250</v>
      </c>
      <c r="G1969" s="241"/>
      <c r="H1969" s="244">
        <v>15.753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153</v>
      </c>
      <c r="AU1969" s="250" t="s">
        <v>151</v>
      </c>
      <c r="AV1969" s="14" t="s">
        <v>151</v>
      </c>
      <c r="AW1969" s="14" t="s">
        <v>30</v>
      </c>
      <c r="AX1969" s="14" t="s">
        <v>73</v>
      </c>
      <c r="AY1969" s="250" t="s">
        <v>143</v>
      </c>
    </row>
    <row r="1970" s="14" customFormat="1">
      <c r="A1970" s="14"/>
      <c r="B1970" s="240"/>
      <c r="C1970" s="241"/>
      <c r="D1970" s="231" t="s">
        <v>153</v>
      </c>
      <c r="E1970" s="242" t="s">
        <v>1</v>
      </c>
      <c r="F1970" s="243" t="s">
        <v>251</v>
      </c>
      <c r="G1970" s="241"/>
      <c r="H1970" s="244">
        <v>-1.484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0" t="s">
        <v>153</v>
      </c>
      <c r="AU1970" s="250" t="s">
        <v>151</v>
      </c>
      <c r="AV1970" s="14" t="s">
        <v>151</v>
      </c>
      <c r="AW1970" s="14" t="s">
        <v>30</v>
      </c>
      <c r="AX1970" s="14" t="s">
        <v>73</v>
      </c>
      <c r="AY1970" s="250" t="s">
        <v>143</v>
      </c>
    </row>
    <row r="1971" s="13" customFormat="1">
      <c r="A1971" s="13"/>
      <c r="B1971" s="229"/>
      <c r="C1971" s="230"/>
      <c r="D1971" s="231" t="s">
        <v>153</v>
      </c>
      <c r="E1971" s="232" t="s">
        <v>1</v>
      </c>
      <c r="F1971" s="233" t="s">
        <v>215</v>
      </c>
      <c r="G1971" s="230"/>
      <c r="H1971" s="232" t="s">
        <v>1</v>
      </c>
      <c r="I1971" s="234"/>
      <c r="J1971" s="230"/>
      <c r="K1971" s="230"/>
      <c r="L1971" s="235"/>
      <c r="M1971" s="236"/>
      <c r="N1971" s="237"/>
      <c r="O1971" s="237"/>
      <c r="P1971" s="237"/>
      <c r="Q1971" s="237"/>
      <c r="R1971" s="237"/>
      <c r="S1971" s="237"/>
      <c r="T1971" s="23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39" t="s">
        <v>153</v>
      </c>
      <c r="AU1971" s="239" t="s">
        <v>151</v>
      </c>
      <c r="AV1971" s="13" t="s">
        <v>81</v>
      </c>
      <c r="AW1971" s="13" t="s">
        <v>30</v>
      </c>
      <c r="AX1971" s="13" t="s">
        <v>73</v>
      </c>
      <c r="AY1971" s="239" t="s">
        <v>143</v>
      </c>
    </row>
    <row r="1972" s="14" customFormat="1">
      <c r="A1972" s="14"/>
      <c r="B1972" s="240"/>
      <c r="C1972" s="241"/>
      <c r="D1972" s="231" t="s">
        <v>153</v>
      </c>
      <c r="E1972" s="242" t="s">
        <v>1</v>
      </c>
      <c r="F1972" s="243" t="s">
        <v>252</v>
      </c>
      <c r="G1972" s="241"/>
      <c r="H1972" s="244">
        <v>59.941000000000002</v>
      </c>
      <c r="I1972" s="245"/>
      <c r="J1972" s="241"/>
      <c r="K1972" s="241"/>
      <c r="L1972" s="246"/>
      <c r="M1972" s="247"/>
      <c r="N1972" s="248"/>
      <c r="O1972" s="248"/>
      <c r="P1972" s="248"/>
      <c r="Q1972" s="248"/>
      <c r="R1972" s="248"/>
      <c r="S1972" s="248"/>
      <c r="T1972" s="24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50" t="s">
        <v>153</v>
      </c>
      <c r="AU1972" s="250" t="s">
        <v>151</v>
      </c>
      <c r="AV1972" s="14" t="s">
        <v>151</v>
      </c>
      <c r="AW1972" s="14" t="s">
        <v>30</v>
      </c>
      <c r="AX1972" s="14" t="s">
        <v>73</v>
      </c>
      <c r="AY1972" s="250" t="s">
        <v>143</v>
      </c>
    </row>
    <row r="1973" s="14" customFormat="1">
      <c r="A1973" s="14"/>
      <c r="B1973" s="240"/>
      <c r="C1973" s="241"/>
      <c r="D1973" s="231" t="s">
        <v>153</v>
      </c>
      <c r="E1973" s="242" t="s">
        <v>1</v>
      </c>
      <c r="F1973" s="243" t="s">
        <v>253</v>
      </c>
      <c r="G1973" s="241"/>
      <c r="H1973" s="244">
        <v>9.3149999999999995</v>
      </c>
      <c r="I1973" s="245"/>
      <c r="J1973" s="241"/>
      <c r="K1973" s="241"/>
      <c r="L1973" s="246"/>
      <c r="M1973" s="247"/>
      <c r="N1973" s="248"/>
      <c r="O1973" s="248"/>
      <c r="P1973" s="248"/>
      <c r="Q1973" s="248"/>
      <c r="R1973" s="248"/>
      <c r="S1973" s="248"/>
      <c r="T1973" s="249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50" t="s">
        <v>153</v>
      </c>
      <c r="AU1973" s="250" t="s">
        <v>151</v>
      </c>
      <c r="AV1973" s="14" t="s">
        <v>151</v>
      </c>
      <c r="AW1973" s="14" t="s">
        <v>30</v>
      </c>
      <c r="AX1973" s="14" t="s">
        <v>73</v>
      </c>
      <c r="AY1973" s="250" t="s">
        <v>143</v>
      </c>
    </row>
    <row r="1974" s="14" customFormat="1">
      <c r="A1974" s="14"/>
      <c r="B1974" s="240"/>
      <c r="C1974" s="241"/>
      <c r="D1974" s="231" t="s">
        <v>153</v>
      </c>
      <c r="E1974" s="242" t="s">
        <v>1</v>
      </c>
      <c r="F1974" s="243" t="s">
        <v>254</v>
      </c>
      <c r="G1974" s="241"/>
      <c r="H1974" s="244">
        <v>-5.2370000000000001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0" t="s">
        <v>153</v>
      </c>
      <c r="AU1974" s="250" t="s">
        <v>151</v>
      </c>
      <c r="AV1974" s="14" t="s">
        <v>151</v>
      </c>
      <c r="AW1974" s="14" t="s">
        <v>30</v>
      </c>
      <c r="AX1974" s="14" t="s">
        <v>73</v>
      </c>
      <c r="AY1974" s="250" t="s">
        <v>143</v>
      </c>
    </row>
    <row r="1975" s="13" customFormat="1">
      <c r="A1975" s="13"/>
      <c r="B1975" s="229"/>
      <c r="C1975" s="230"/>
      <c r="D1975" s="231" t="s">
        <v>153</v>
      </c>
      <c r="E1975" s="232" t="s">
        <v>1</v>
      </c>
      <c r="F1975" s="233" t="s">
        <v>213</v>
      </c>
      <c r="G1975" s="230"/>
      <c r="H1975" s="232" t="s">
        <v>1</v>
      </c>
      <c r="I1975" s="234"/>
      <c r="J1975" s="230"/>
      <c r="K1975" s="230"/>
      <c r="L1975" s="235"/>
      <c r="M1975" s="236"/>
      <c r="N1975" s="237"/>
      <c r="O1975" s="237"/>
      <c r="P1975" s="237"/>
      <c r="Q1975" s="237"/>
      <c r="R1975" s="237"/>
      <c r="S1975" s="237"/>
      <c r="T1975" s="238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39" t="s">
        <v>153</v>
      </c>
      <c r="AU1975" s="239" t="s">
        <v>151</v>
      </c>
      <c r="AV1975" s="13" t="s">
        <v>81</v>
      </c>
      <c r="AW1975" s="13" t="s">
        <v>30</v>
      </c>
      <c r="AX1975" s="13" t="s">
        <v>73</v>
      </c>
      <c r="AY1975" s="239" t="s">
        <v>143</v>
      </c>
    </row>
    <row r="1976" s="14" customFormat="1">
      <c r="A1976" s="14"/>
      <c r="B1976" s="240"/>
      <c r="C1976" s="241"/>
      <c r="D1976" s="231" t="s">
        <v>153</v>
      </c>
      <c r="E1976" s="242" t="s">
        <v>1</v>
      </c>
      <c r="F1976" s="243" t="s">
        <v>255</v>
      </c>
      <c r="G1976" s="241"/>
      <c r="H1976" s="244">
        <v>13.319000000000001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153</v>
      </c>
      <c r="AU1976" s="250" t="s">
        <v>151</v>
      </c>
      <c r="AV1976" s="14" t="s">
        <v>151</v>
      </c>
      <c r="AW1976" s="14" t="s">
        <v>30</v>
      </c>
      <c r="AX1976" s="14" t="s">
        <v>73</v>
      </c>
      <c r="AY1976" s="250" t="s">
        <v>143</v>
      </c>
    </row>
    <row r="1977" s="14" customFormat="1">
      <c r="A1977" s="14"/>
      <c r="B1977" s="240"/>
      <c r="C1977" s="241"/>
      <c r="D1977" s="231" t="s">
        <v>153</v>
      </c>
      <c r="E1977" s="242" t="s">
        <v>1</v>
      </c>
      <c r="F1977" s="243" t="s">
        <v>234</v>
      </c>
      <c r="G1977" s="241"/>
      <c r="H1977" s="244">
        <v>-1.202</v>
      </c>
      <c r="I1977" s="245"/>
      <c r="J1977" s="241"/>
      <c r="K1977" s="241"/>
      <c r="L1977" s="246"/>
      <c r="M1977" s="247"/>
      <c r="N1977" s="248"/>
      <c r="O1977" s="248"/>
      <c r="P1977" s="248"/>
      <c r="Q1977" s="248"/>
      <c r="R1977" s="248"/>
      <c r="S1977" s="248"/>
      <c r="T1977" s="249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0" t="s">
        <v>153</v>
      </c>
      <c r="AU1977" s="250" t="s">
        <v>151</v>
      </c>
      <c r="AV1977" s="14" t="s">
        <v>151</v>
      </c>
      <c r="AW1977" s="14" t="s">
        <v>30</v>
      </c>
      <c r="AX1977" s="14" t="s">
        <v>73</v>
      </c>
      <c r="AY1977" s="250" t="s">
        <v>143</v>
      </c>
    </row>
    <row r="1978" s="13" customFormat="1">
      <c r="A1978" s="13"/>
      <c r="B1978" s="229"/>
      <c r="C1978" s="230"/>
      <c r="D1978" s="231" t="s">
        <v>153</v>
      </c>
      <c r="E1978" s="232" t="s">
        <v>1</v>
      </c>
      <c r="F1978" s="233" t="s">
        <v>211</v>
      </c>
      <c r="G1978" s="230"/>
      <c r="H1978" s="232" t="s">
        <v>1</v>
      </c>
      <c r="I1978" s="234"/>
      <c r="J1978" s="230"/>
      <c r="K1978" s="230"/>
      <c r="L1978" s="235"/>
      <c r="M1978" s="236"/>
      <c r="N1978" s="237"/>
      <c r="O1978" s="237"/>
      <c r="P1978" s="237"/>
      <c r="Q1978" s="237"/>
      <c r="R1978" s="237"/>
      <c r="S1978" s="237"/>
      <c r="T1978" s="23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9" t="s">
        <v>153</v>
      </c>
      <c r="AU1978" s="239" t="s">
        <v>151</v>
      </c>
      <c r="AV1978" s="13" t="s">
        <v>81</v>
      </c>
      <c r="AW1978" s="13" t="s">
        <v>30</v>
      </c>
      <c r="AX1978" s="13" t="s">
        <v>73</v>
      </c>
      <c r="AY1978" s="239" t="s">
        <v>143</v>
      </c>
    </row>
    <row r="1979" s="14" customFormat="1">
      <c r="A1979" s="14"/>
      <c r="B1979" s="240"/>
      <c r="C1979" s="241"/>
      <c r="D1979" s="231" t="s">
        <v>153</v>
      </c>
      <c r="E1979" s="242" t="s">
        <v>1</v>
      </c>
      <c r="F1979" s="243" t="s">
        <v>256</v>
      </c>
      <c r="G1979" s="241"/>
      <c r="H1979" s="244">
        <v>38.393999999999998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153</v>
      </c>
      <c r="AU1979" s="250" t="s">
        <v>151</v>
      </c>
      <c r="AV1979" s="14" t="s">
        <v>151</v>
      </c>
      <c r="AW1979" s="14" t="s">
        <v>30</v>
      </c>
      <c r="AX1979" s="14" t="s">
        <v>73</v>
      </c>
      <c r="AY1979" s="250" t="s">
        <v>143</v>
      </c>
    </row>
    <row r="1980" s="14" customFormat="1">
      <c r="A1980" s="14"/>
      <c r="B1980" s="240"/>
      <c r="C1980" s="241"/>
      <c r="D1980" s="231" t="s">
        <v>153</v>
      </c>
      <c r="E1980" s="242" t="s">
        <v>1</v>
      </c>
      <c r="F1980" s="243" t="s">
        <v>234</v>
      </c>
      <c r="G1980" s="241"/>
      <c r="H1980" s="244">
        <v>-1.202</v>
      </c>
      <c r="I1980" s="245"/>
      <c r="J1980" s="241"/>
      <c r="K1980" s="241"/>
      <c r="L1980" s="246"/>
      <c r="M1980" s="247"/>
      <c r="N1980" s="248"/>
      <c r="O1980" s="248"/>
      <c r="P1980" s="248"/>
      <c r="Q1980" s="248"/>
      <c r="R1980" s="248"/>
      <c r="S1980" s="248"/>
      <c r="T1980" s="249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0" t="s">
        <v>153</v>
      </c>
      <c r="AU1980" s="250" t="s">
        <v>151</v>
      </c>
      <c r="AV1980" s="14" t="s">
        <v>151</v>
      </c>
      <c r="AW1980" s="14" t="s">
        <v>30</v>
      </c>
      <c r="AX1980" s="14" t="s">
        <v>73</v>
      </c>
      <c r="AY1980" s="250" t="s">
        <v>143</v>
      </c>
    </row>
    <row r="1981" s="13" customFormat="1">
      <c r="A1981" s="13"/>
      <c r="B1981" s="229"/>
      <c r="C1981" s="230"/>
      <c r="D1981" s="231" t="s">
        <v>153</v>
      </c>
      <c r="E1981" s="232" t="s">
        <v>1</v>
      </c>
      <c r="F1981" s="233" t="s">
        <v>257</v>
      </c>
      <c r="G1981" s="230"/>
      <c r="H1981" s="232" t="s">
        <v>1</v>
      </c>
      <c r="I1981" s="234"/>
      <c r="J1981" s="230"/>
      <c r="K1981" s="230"/>
      <c r="L1981" s="235"/>
      <c r="M1981" s="236"/>
      <c r="N1981" s="237"/>
      <c r="O1981" s="237"/>
      <c r="P1981" s="237"/>
      <c r="Q1981" s="237"/>
      <c r="R1981" s="237"/>
      <c r="S1981" s="237"/>
      <c r="T1981" s="238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39" t="s">
        <v>153</v>
      </c>
      <c r="AU1981" s="239" t="s">
        <v>151</v>
      </c>
      <c r="AV1981" s="13" t="s">
        <v>81</v>
      </c>
      <c r="AW1981" s="13" t="s">
        <v>30</v>
      </c>
      <c r="AX1981" s="13" t="s">
        <v>73</v>
      </c>
      <c r="AY1981" s="239" t="s">
        <v>143</v>
      </c>
    </row>
    <row r="1982" s="13" customFormat="1">
      <c r="A1982" s="13"/>
      <c r="B1982" s="229"/>
      <c r="C1982" s="230"/>
      <c r="D1982" s="231" t="s">
        <v>153</v>
      </c>
      <c r="E1982" s="232" t="s">
        <v>1</v>
      </c>
      <c r="F1982" s="233" t="s">
        <v>213</v>
      </c>
      <c r="G1982" s="230"/>
      <c r="H1982" s="232" t="s">
        <v>1</v>
      </c>
      <c r="I1982" s="234"/>
      <c r="J1982" s="230"/>
      <c r="K1982" s="230"/>
      <c r="L1982" s="235"/>
      <c r="M1982" s="236"/>
      <c r="N1982" s="237"/>
      <c r="O1982" s="237"/>
      <c r="P1982" s="237"/>
      <c r="Q1982" s="237"/>
      <c r="R1982" s="237"/>
      <c r="S1982" s="237"/>
      <c r="T1982" s="23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9" t="s">
        <v>153</v>
      </c>
      <c r="AU1982" s="239" t="s">
        <v>151</v>
      </c>
      <c r="AV1982" s="13" t="s">
        <v>81</v>
      </c>
      <c r="AW1982" s="13" t="s">
        <v>30</v>
      </c>
      <c r="AX1982" s="13" t="s">
        <v>73</v>
      </c>
      <c r="AY1982" s="239" t="s">
        <v>143</v>
      </c>
    </row>
    <row r="1983" s="14" customFormat="1">
      <c r="A1983" s="14"/>
      <c r="B1983" s="240"/>
      <c r="C1983" s="241"/>
      <c r="D1983" s="231" t="s">
        <v>153</v>
      </c>
      <c r="E1983" s="242" t="s">
        <v>1</v>
      </c>
      <c r="F1983" s="243" t="s">
        <v>258</v>
      </c>
      <c r="G1983" s="241"/>
      <c r="H1983" s="244">
        <v>-6.0540000000000003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0" t="s">
        <v>153</v>
      </c>
      <c r="AU1983" s="250" t="s">
        <v>151</v>
      </c>
      <c r="AV1983" s="14" t="s">
        <v>151</v>
      </c>
      <c r="AW1983" s="14" t="s">
        <v>30</v>
      </c>
      <c r="AX1983" s="14" t="s">
        <v>73</v>
      </c>
      <c r="AY1983" s="250" t="s">
        <v>143</v>
      </c>
    </row>
    <row r="1984" s="14" customFormat="1">
      <c r="A1984" s="14"/>
      <c r="B1984" s="240"/>
      <c r="C1984" s="241"/>
      <c r="D1984" s="231" t="s">
        <v>153</v>
      </c>
      <c r="E1984" s="242" t="s">
        <v>1</v>
      </c>
      <c r="F1984" s="243" t="s">
        <v>259</v>
      </c>
      <c r="G1984" s="241"/>
      <c r="H1984" s="244">
        <v>0.90800000000000003</v>
      </c>
      <c r="I1984" s="245"/>
      <c r="J1984" s="241"/>
      <c r="K1984" s="241"/>
      <c r="L1984" s="246"/>
      <c r="M1984" s="247"/>
      <c r="N1984" s="248"/>
      <c r="O1984" s="248"/>
      <c r="P1984" s="248"/>
      <c r="Q1984" s="248"/>
      <c r="R1984" s="248"/>
      <c r="S1984" s="248"/>
      <c r="T1984" s="249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50" t="s">
        <v>153</v>
      </c>
      <c r="AU1984" s="250" t="s">
        <v>151</v>
      </c>
      <c r="AV1984" s="14" t="s">
        <v>151</v>
      </c>
      <c r="AW1984" s="14" t="s">
        <v>30</v>
      </c>
      <c r="AX1984" s="14" t="s">
        <v>73</v>
      </c>
      <c r="AY1984" s="250" t="s">
        <v>143</v>
      </c>
    </row>
    <row r="1985" s="13" customFormat="1">
      <c r="A1985" s="13"/>
      <c r="B1985" s="229"/>
      <c r="C1985" s="230"/>
      <c r="D1985" s="231" t="s">
        <v>153</v>
      </c>
      <c r="E1985" s="232" t="s">
        <v>1</v>
      </c>
      <c r="F1985" s="233" t="s">
        <v>211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153</v>
      </c>
      <c r="AU1985" s="239" t="s">
        <v>151</v>
      </c>
      <c r="AV1985" s="13" t="s">
        <v>81</v>
      </c>
      <c r="AW1985" s="13" t="s">
        <v>30</v>
      </c>
      <c r="AX1985" s="13" t="s">
        <v>73</v>
      </c>
      <c r="AY1985" s="239" t="s">
        <v>143</v>
      </c>
    </row>
    <row r="1986" s="14" customFormat="1">
      <c r="A1986" s="14"/>
      <c r="B1986" s="240"/>
      <c r="C1986" s="241"/>
      <c r="D1986" s="231" t="s">
        <v>153</v>
      </c>
      <c r="E1986" s="242" t="s">
        <v>1</v>
      </c>
      <c r="F1986" s="243" t="s">
        <v>260</v>
      </c>
      <c r="G1986" s="241"/>
      <c r="H1986" s="244">
        <v>-24.536000000000001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153</v>
      </c>
      <c r="AU1986" s="250" t="s">
        <v>151</v>
      </c>
      <c r="AV1986" s="14" t="s">
        <v>151</v>
      </c>
      <c r="AW1986" s="14" t="s">
        <v>30</v>
      </c>
      <c r="AX1986" s="14" t="s">
        <v>73</v>
      </c>
      <c r="AY1986" s="250" t="s">
        <v>143</v>
      </c>
    </row>
    <row r="1987" s="14" customFormat="1">
      <c r="A1987" s="14"/>
      <c r="B1987" s="240"/>
      <c r="C1987" s="241"/>
      <c r="D1987" s="231" t="s">
        <v>153</v>
      </c>
      <c r="E1987" s="242" t="s">
        <v>1</v>
      </c>
      <c r="F1987" s="243" t="s">
        <v>261</v>
      </c>
      <c r="G1987" s="241"/>
      <c r="H1987" s="244">
        <v>1.202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50" t="s">
        <v>153</v>
      </c>
      <c r="AU1987" s="250" t="s">
        <v>151</v>
      </c>
      <c r="AV1987" s="14" t="s">
        <v>151</v>
      </c>
      <c r="AW1987" s="14" t="s">
        <v>30</v>
      </c>
      <c r="AX1987" s="14" t="s">
        <v>73</v>
      </c>
      <c r="AY1987" s="250" t="s">
        <v>143</v>
      </c>
    </row>
    <row r="1988" s="15" customFormat="1">
      <c r="A1988" s="15"/>
      <c r="B1988" s="251"/>
      <c r="C1988" s="252"/>
      <c r="D1988" s="231" t="s">
        <v>153</v>
      </c>
      <c r="E1988" s="253" t="s">
        <v>1</v>
      </c>
      <c r="F1988" s="254" t="s">
        <v>163</v>
      </c>
      <c r="G1988" s="252"/>
      <c r="H1988" s="255">
        <v>320.17900000000009</v>
      </c>
      <c r="I1988" s="256"/>
      <c r="J1988" s="252"/>
      <c r="K1988" s="252"/>
      <c r="L1988" s="257"/>
      <c r="M1988" s="258"/>
      <c r="N1988" s="259"/>
      <c r="O1988" s="259"/>
      <c r="P1988" s="259"/>
      <c r="Q1988" s="259"/>
      <c r="R1988" s="259"/>
      <c r="S1988" s="259"/>
      <c r="T1988" s="260"/>
      <c r="U1988" s="15"/>
      <c r="V1988" s="15"/>
      <c r="W1988" s="15"/>
      <c r="X1988" s="15"/>
      <c r="Y1988" s="15"/>
      <c r="Z1988" s="15"/>
      <c r="AA1988" s="15"/>
      <c r="AB1988" s="15"/>
      <c r="AC1988" s="15"/>
      <c r="AD1988" s="15"/>
      <c r="AE1988" s="15"/>
      <c r="AT1988" s="261" t="s">
        <v>153</v>
      </c>
      <c r="AU1988" s="261" t="s">
        <v>151</v>
      </c>
      <c r="AV1988" s="15" t="s">
        <v>150</v>
      </c>
      <c r="AW1988" s="15" t="s">
        <v>30</v>
      </c>
      <c r="AX1988" s="15" t="s">
        <v>81</v>
      </c>
      <c r="AY1988" s="261" t="s">
        <v>143</v>
      </c>
    </row>
    <row r="1989" s="2" customFormat="1" ht="16.5" customHeight="1">
      <c r="A1989" s="38"/>
      <c r="B1989" s="39"/>
      <c r="C1989" s="215" t="s">
        <v>2043</v>
      </c>
      <c r="D1989" s="215" t="s">
        <v>146</v>
      </c>
      <c r="E1989" s="216" t="s">
        <v>2044</v>
      </c>
      <c r="F1989" s="217" t="s">
        <v>2045</v>
      </c>
      <c r="G1989" s="218" t="s">
        <v>185</v>
      </c>
      <c r="H1989" s="219">
        <v>79.378</v>
      </c>
      <c r="I1989" s="220"/>
      <c r="J1989" s="221">
        <f>ROUND(I1989*H1989,2)</f>
        <v>0</v>
      </c>
      <c r="K1989" s="222"/>
      <c r="L1989" s="44"/>
      <c r="M1989" s="223" t="s">
        <v>1</v>
      </c>
      <c r="N1989" s="224" t="s">
        <v>39</v>
      </c>
      <c r="O1989" s="91"/>
      <c r="P1989" s="225">
        <f>O1989*H1989</f>
        <v>0</v>
      </c>
      <c r="Q1989" s="225">
        <v>0</v>
      </c>
      <c r="R1989" s="225">
        <f>Q1989*H1989</f>
        <v>0</v>
      </c>
      <c r="S1989" s="225">
        <v>0</v>
      </c>
      <c r="T1989" s="226">
        <f>S1989*H1989</f>
        <v>0</v>
      </c>
      <c r="U1989" s="38"/>
      <c r="V1989" s="38"/>
      <c r="W1989" s="38"/>
      <c r="X1989" s="38"/>
      <c r="Y1989" s="38"/>
      <c r="Z1989" s="38"/>
      <c r="AA1989" s="38"/>
      <c r="AB1989" s="38"/>
      <c r="AC1989" s="38"/>
      <c r="AD1989" s="38"/>
      <c r="AE1989" s="38"/>
      <c r="AR1989" s="227" t="s">
        <v>279</v>
      </c>
      <c r="AT1989" s="227" t="s">
        <v>146</v>
      </c>
      <c r="AU1989" s="227" t="s">
        <v>151</v>
      </c>
      <c r="AY1989" s="17" t="s">
        <v>143</v>
      </c>
      <c r="BE1989" s="228">
        <f>IF(N1989="základní",J1989,0)</f>
        <v>0</v>
      </c>
      <c r="BF1989" s="228">
        <f>IF(N1989="snížená",J1989,0)</f>
        <v>0</v>
      </c>
      <c r="BG1989" s="228">
        <f>IF(N1989="zákl. přenesená",J1989,0)</f>
        <v>0</v>
      </c>
      <c r="BH1989" s="228">
        <f>IF(N1989="sníž. přenesená",J1989,0)</f>
        <v>0</v>
      </c>
      <c r="BI1989" s="228">
        <f>IF(N1989="nulová",J1989,0)</f>
        <v>0</v>
      </c>
      <c r="BJ1989" s="17" t="s">
        <v>151</v>
      </c>
      <c r="BK1989" s="228">
        <f>ROUND(I1989*H1989,2)</f>
        <v>0</v>
      </c>
      <c r="BL1989" s="17" t="s">
        <v>279</v>
      </c>
      <c r="BM1989" s="227" t="s">
        <v>2046</v>
      </c>
    </row>
    <row r="1990" s="13" customFormat="1">
      <c r="A1990" s="13"/>
      <c r="B1990" s="229"/>
      <c r="C1990" s="230"/>
      <c r="D1990" s="231" t="s">
        <v>153</v>
      </c>
      <c r="E1990" s="232" t="s">
        <v>1</v>
      </c>
      <c r="F1990" s="233" t="s">
        <v>203</v>
      </c>
      <c r="G1990" s="230"/>
      <c r="H1990" s="232" t="s">
        <v>1</v>
      </c>
      <c r="I1990" s="234"/>
      <c r="J1990" s="230"/>
      <c r="K1990" s="230"/>
      <c r="L1990" s="235"/>
      <c r="M1990" s="236"/>
      <c r="N1990" s="237"/>
      <c r="O1990" s="237"/>
      <c r="P1990" s="237"/>
      <c r="Q1990" s="237"/>
      <c r="R1990" s="237"/>
      <c r="S1990" s="237"/>
      <c r="T1990" s="23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9" t="s">
        <v>153</v>
      </c>
      <c r="AU1990" s="239" t="s">
        <v>151</v>
      </c>
      <c r="AV1990" s="13" t="s">
        <v>81</v>
      </c>
      <c r="AW1990" s="13" t="s">
        <v>30</v>
      </c>
      <c r="AX1990" s="13" t="s">
        <v>73</v>
      </c>
      <c r="AY1990" s="239" t="s">
        <v>143</v>
      </c>
    </row>
    <row r="1991" s="14" customFormat="1">
      <c r="A1991" s="14"/>
      <c r="B1991" s="240"/>
      <c r="C1991" s="241"/>
      <c r="D1991" s="231" t="s">
        <v>153</v>
      </c>
      <c r="E1991" s="242" t="s">
        <v>1</v>
      </c>
      <c r="F1991" s="243" t="s">
        <v>204</v>
      </c>
      <c r="G1991" s="241"/>
      <c r="H1991" s="244">
        <v>14.574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0" t="s">
        <v>153</v>
      </c>
      <c r="AU1991" s="250" t="s">
        <v>151</v>
      </c>
      <c r="AV1991" s="14" t="s">
        <v>151</v>
      </c>
      <c r="AW1991" s="14" t="s">
        <v>30</v>
      </c>
      <c r="AX1991" s="14" t="s">
        <v>73</v>
      </c>
      <c r="AY1991" s="250" t="s">
        <v>143</v>
      </c>
    </row>
    <row r="1992" s="13" customFormat="1">
      <c r="A1992" s="13"/>
      <c r="B1992" s="229"/>
      <c r="C1992" s="230"/>
      <c r="D1992" s="231" t="s">
        <v>153</v>
      </c>
      <c r="E1992" s="232" t="s">
        <v>1</v>
      </c>
      <c r="F1992" s="233" t="s">
        <v>205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153</v>
      </c>
      <c r="AU1992" s="239" t="s">
        <v>151</v>
      </c>
      <c r="AV1992" s="13" t="s">
        <v>81</v>
      </c>
      <c r="AW1992" s="13" t="s">
        <v>30</v>
      </c>
      <c r="AX1992" s="13" t="s">
        <v>73</v>
      </c>
      <c r="AY1992" s="239" t="s">
        <v>143</v>
      </c>
    </row>
    <row r="1993" s="14" customFormat="1">
      <c r="A1993" s="14"/>
      <c r="B1993" s="240"/>
      <c r="C1993" s="241"/>
      <c r="D1993" s="231" t="s">
        <v>153</v>
      </c>
      <c r="E1993" s="242" t="s">
        <v>1</v>
      </c>
      <c r="F1993" s="243" t="s">
        <v>206</v>
      </c>
      <c r="G1993" s="241"/>
      <c r="H1993" s="244">
        <v>17.867000000000001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153</v>
      </c>
      <c r="AU1993" s="250" t="s">
        <v>151</v>
      </c>
      <c r="AV1993" s="14" t="s">
        <v>151</v>
      </c>
      <c r="AW1993" s="14" t="s">
        <v>30</v>
      </c>
      <c r="AX1993" s="14" t="s">
        <v>73</v>
      </c>
      <c r="AY1993" s="250" t="s">
        <v>143</v>
      </c>
    </row>
    <row r="1994" s="13" customFormat="1">
      <c r="A1994" s="13"/>
      <c r="B1994" s="229"/>
      <c r="C1994" s="230"/>
      <c r="D1994" s="231" t="s">
        <v>153</v>
      </c>
      <c r="E1994" s="232" t="s">
        <v>1</v>
      </c>
      <c r="F1994" s="233" t="s">
        <v>207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153</v>
      </c>
      <c r="AU1994" s="239" t="s">
        <v>151</v>
      </c>
      <c r="AV1994" s="13" t="s">
        <v>81</v>
      </c>
      <c r="AW1994" s="13" t="s">
        <v>30</v>
      </c>
      <c r="AX1994" s="13" t="s">
        <v>73</v>
      </c>
      <c r="AY1994" s="239" t="s">
        <v>143</v>
      </c>
    </row>
    <row r="1995" s="14" customFormat="1">
      <c r="A1995" s="14"/>
      <c r="B1995" s="240"/>
      <c r="C1995" s="241"/>
      <c r="D1995" s="231" t="s">
        <v>153</v>
      </c>
      <c r="E1995" s="242" t="s">
        <v>1</v>
      </c>
      <c r="F1995" s="243" t="s">
        <v>208</v>
      </c>
      <c r="G1995" s="241"/>
      <c r="H1995" s="244">
        <v>14.810000000000001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153</v>
      </c>
      <c r="AU1995" s="250" t="s">
        <v>151</v>
      </c>
      <c r="AV1995" s="14" t="s">
        <v>151</v>
      </c>
      <c r="AW1995" s="14" t="s">
        <v>30</v>
      </c>
      <c r="AX1995" s="14" t="s">
        <v>73</v>
      </c>
      <c r="AY1995" s="250" t="s">
        <v>143</v>
      </c>
    </row>
    <row r="1996" s="13" customFormat="1">
      <c r="A1996" s="13"/>
      <c r="B1996" s="229"/>
      <c r="C1996" s="230"/>
      <c r="D1996" s="231" t="s">
        <v>153</v>
      </c>
      <c r="E1996" s="232" t="s">
        <v>1</v>
      </c>
      <c r="F1996" s="233" t="s">
        <v>209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153</v>
      </c>
      <c r="AU1996" s="239" t="s">
        <v>151</v>
      </c>
      <c r="AV1996" s="13" t="s">
        <v>81</v>
      </c>
      <c r="AW1996" s="13" t="s">
        <v>30</v>
      </c>
      <c r="AX1996" s="13" t="s">
        <v>73</v>
      </c>
      <c r="AY1996" s="239" t="s">
        <v>143</v>
      </c>
    </row>
    <row r="1997" s="14" customFormat="1">
      <c r="A1997" s="14"/>
      <c r="B1997" s="240"/>
      <c r="C1997" s="241"/>
      <c r="D1997" s="231" t="s">
        <v>153</v>
      </c>
      <c r="E1997" s="242" t="s">
        <v>1</v>
      </c>
      <c r="F1997" s="243" t="s">
        <v>210</v>
      </c>
      <c r="G1997" s="241"/>
      <c r="H1997" s="244">
        <v>1.246</v>
      </c>
      <c r="I1997" s="245"/>
      <c r="J1997" s="241"/>
      <c r="K1997" s="241"/>
      <c r="L1997" s="246"/>
      <c r="M1997" s="247"/>
      <c r="N1997" s="248"/>
      <c r="O1997" s="248"/>
      <c r="P1997" s="248"/>
      <c r="Q1997" s="248"/>
      <c r="R1997" s="248"/>
      <c r="S1997" s="248"/>
      <c r="T1997" s="24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50" t="s">
        <v>153</v>
      </c>
      <c r="AU1997" s="250" t="s">
        <v>151</v>
      </c>
      <c r="AV1997" s="14" t="s">
        <v>151</v>
      </c>
      <c r="AW1997" s="14" t="s">
        <v>30</v>
      </c>
      <c r="AX1997" s="14" t="s">
        <v>73</v>
      </c>
      <c r="AY1997" s="250" t="s">
        <v>143</v>
      </c>
    </row>
    <row r="1998" s="13" customFormat="1">
      <c r="A1998" s="13"/>
      <c r="B1998" s="229"/>
      <c r="C1998" s="230"/>
      <c r="D1998" s="231" t="s">
        <v>153</v>
      </c>
      <c r="E1998" s="232" t="s">
        <v>1</v>
      </c>
      <c r="F1998" s="233" t="s">
        <v>211</v>
      </c>
      <c r="G1998" s="230"/>
      <c r="H1998" s="232" t="s">
        <v>1</v>
      </c>
      <c r="I1998" s="234"/>
      <c r="J1998" s="230"/>
      <c r="K1998" s="230"/>
      <c r="L1998" s="235"/>
      <c r="M1998" s="236"/>
      <c r="N1998" s="237"/>
      <c r="O1998" s="237"/>
      <c r="P1998" s="237"/>
      <c r="Q1998" s="237"/>
      <c r="R1998" s="237"/>
      <c r="S1998" s="237"/>
      <c r="T1998" s="23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9" t="s">
        <v>153</v>
      </c>
      <c r="AU1998" s="239" t="s">
        <v>151</v>
      </c>
      <c r="AV1998" s="13" t="s">
        <v>81</v>
      </c>
      <c r="AW1998" s="13" t="s">
        <v>30</v>
      </c>
      <c r="AX1998" s="13" t="s">
        <v>73</v>
      </c>
      <c r="AY1998" s="239" t="s">
        <v>143</v>
      </c>
    </row>
    <row r="1999" s="14" customFormat="1">
      <c r="A1999" s="14"/>
      <c r="B1999" s="240"/>
      <c r="C1999" s="241"/>
      <c r="D1999" s="231" t="s">
        <v>153</v>
      </c>
      <c r="E1999" s="242" t="s">
        <v>1</v>
      </c>
      <c r="F1999" s="243" t="s">
        <v>212</v>
      </c>
      <c r="G1999" s="241"/>
      <c r="H1999" s="244">
        <v>7.335</v>
      </c>
      <c r="I1999" s="245"/>
      <c r="J1999" s="241"/>
      <c r="K1999" s="241"/>
      <c r="L1999" s="246"/>
      <c r="M1999" s="247"/>
      <c r="N1999" s="248"/>
      <c r="O1999" s="248"/>
      <c r="P1999" s="248"/>
      <c r="Q1999" s="248"/>
      <c r="R1999" s="248"/>
      <c r="S1999" s="248"/>
      <c r="T1999" s="249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50" t="s">
        <v>153</v>
      </c>
      <c r="AU1999" s="250" t="s">
        <v>151</v>
      </c>
      <c r="AV1999" s="14" t="s">
        <v>151</v>
      </c>
      <c r="AW1999" s="14" t="s">
        <v>30</v>
      </c>
      <c r="AX1999" s="14" t="s">
        <v>73</v>
      </c>
      <c r="AY1999" s="250" t="s">
        <v>143</v>
      </c>
    </row>
    <row r="2000" s="13" customFormat="1">
      <c r="A2000" s="13"/>
      <c r="B2000" s="229"/>
      <c r="C2000" s="230"/>
      <c r="D2000" s="231" t="s">
        <v>153</v>
      </c>
      <c r="E2000" s="232" t="s">
        <v>1</v>
      </c>
      <c r="F2000" s="233" t="s">
        <v>213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153</v>
      </c>
      <c r="AU2000" s="239" t="s">
        <v>151</v>
      </c>
      <c r="AV2000" s="13" t="s">
        <v>81</v>
      </c>
      <c r="AW2000" s="13" t="s">
        <v>30</v>
      </c>
      <c r="AX2000" s="13" t="s">
        <v>73</v>
      </c>
      <c r="AY2000" s="239" t="s">
        <v>143</v>
      </c>
    </row>
    <row r="2001" s="14" customFormat="1">
      <c r="A2001" s="14"/>
      <c r="B2001" s="240"/>
      <c r="C2001" s="241"/>
      <c r="D2001" s="231" t="s">
        <v>153</v>
      </c>
      <c r="E2001" s="242" t="s">
        <v>1</v>
      </c>
      <c r="F2001" s="243" t="s">
        <v>214</v>
      </c>
      <c r="G2001" s="241"/>
      <c r="H2001" s="244">
        <v>1.006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153</v>
      </c>
      <c r="AU2001" s="250" t="s">
        <v>151</v>
      </c>
      <c r="AV2001" s="14" t="s">
        <v>151</v>
      </c>
      <c r="AW2001" s="14" t="s">
        <v>30</v>
      </c>
      <c r="AX2001" s="14" t="s">
        <v>73</v>
      </c>
      <c r="AY2001" s="250" t="s">
        <v>143</v>
      </c>
    </row>
    <row r="2002" s="13" customFormat="1">
      <c r="A2002" s="13"/>
      <c r="B2002" s="229"/>
      <c r="C2002" s="230"/>
      <c r="D2002" s="231" t="s">
        <v>153</v>
      </c>
      <c r="E2002" s="232" t="s">
        <v>1</v>
      </c>
      <c r="F2002" s="233" t="s">
        <v>215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153</v>
      </c>
      <c r="AU2002" s="239" t="s">
        <v>151</v>
      </c>
      <c r="AV2002" s="13" t="s">
        <v>81</v>
      </c>
      <c r="AW2002" s="13" t="s">
        <v>30</v>
      </c>
      <c r="AX2002" s="13" t="s">
        <v>73</v>
      </c>
      <c r="AY2002" s="239" t="s">
        <v>143</v>
      </c>
    </row>
    <row r="2003" s="14" customFormat="1">
      <c r="A2003" s="14"/>
      <c r="B2003" s="240"/>
      <c r="C2003" s="241"/>
      <c r="D2003" s="231" t="s">
        <v>153</v>
      </c>
      <c r="E2003" s="242" t="s">
        <v>1</v>
      </c>
      <c r="F2003" s="243" t="s">
        <v>216</v>
      </c>
      <c r="G2003" s="241"/>
      <c r="H2003" s="244">
        <v>22.539999999999999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153</v>
      </c>
      <c r="AU2003" s="250" t="s">
        <v>151</v>
      </c>
      <c r="AV2003" s="14" t="s">
        <v>151</v>
      </c>
      <c r="AW2003" s="14" t="s">
        <v>30</v>
      </c>
      <c r="AX2003" s="14" t="s">
        <v>73</v>
      </c>
      <c r="AY2003" s="250" t="s">
        <v>143</v>
      </c>
    </row>
    <row r="2004" s="15" customFormat="1">
      <c r="A2004" s="15"/>
      <c r="B2004" s="251"/>
      <c r="C2004" s="252"/>
      <c r="D2004" s="231" t="s">
        <v>153</v>
      </c>
      <c r="E2004" s="253" t="s">
        <v>1</v>
      </c>
      <c r="F2004" s="254" t="s">
        <v>163</v>
      </c>
      <c r="G2004" s="252"/>
      <c r="H2004" s="255">
        <v>79.378000000000014</v>
      </c>
      <c r="I2004" s="256"/>
      <c r="J2004" s="252"/>
      <c r="K2004" s="252"/>
      <c r="L2004" s="257"/>
      <c r="M2004" s="258"/>
      <c r="N2004" s="259"/>
      <c r="O2004" s="259"/>
      <c r="P2004" s="259"/>
      <c r="Q2004" s="259"/>
      <c r="R2004" s="259"/>
      <c r="S2004" s="259"/>
      <c r="T2004" s="260"/>
      <c r="U2004" s="15"/>
      <c r="V2004" s="15"/>
      <c r="W2004" s="15"/>
      <c r="X2004" s="15"/>
      <c r="Y2004" s="15"/>
      <c r="Z2004" s="15"/>
      <c r="AA2004" s="15"/>
      <c r="AB2004" s="15"/>
      <c r="AC2004" s="15"/>
      <c r="AD2004" s="15"/>
      <c r="AE2004" s="15"/>
      <c r="AT2004" s="261" t="s">
        <v>153</v>
      </c>
      <c r="AU2004" s="261" t="s">
        <v>151</v>
      </c>
      <c r="AV2004" s="15" t="s">
        <v>150</v>
      </c>
      <c r="AW2004" s="15" t="s">
        <v>30</v>
      </c>
      <c r="AX2004" s="15" t="s">
        <v>81</v>
      </c>
      <c r="AY2004" s="261" t="s">
        <v>143</v>
      </c>
    </row>
    <row r="2005" s="2" customFormat="1" ht="16.5" customHeight="1">
      <c r="A2005" s="38"/>
      <c r="B2005" s="39"/>
      <c r="C2005" s="262" t="s">
        <v>2047</v>
      </c>
      <c r="D2005" s="262" t="s">
        <v>170</v>
      </c>
      <c r="E2005" s="263" t="s">
        <v>2048</v>
      </c>
      <c r="F2005" s="264" t="s">
        <v>2049</v>
      </c>
      <c r="G2005" s="265" t="s">
        <v>185</v>
      </c>
      <c r="H2005" s="266">
        <v>83.346999999999994</v>
      </c>
      <c r="I2005" s="267"/>
      <c r="J2005" s="268">
        <f>ROUND(I2005*H2005,2)</f>
        <v>0</v>
      </c>
      <c r="K2005" s="269"/>
      <c r="L2005" s="270"/>
      <c r="M2005" s="271" t="s">
        <v>1</v>
      </c>
      <c r="N2005" s="272" t="s">
        <v>39</v>
      </c>
      <c r="O2005" s="91"/>
      <c r="P2005" s="225">
        <f>O2005*H2005</f>
        <v>0</v>
      </c>
      <c r="Q2005" s="225">
        <v>0</v>
      </c>
      <c r="R2005" s="225">
        <f>Q2005*H2005</f>
        <v>0</v>
      </c>
      <c r="S2005" s="225">
        <v>0</v>
      </c>
      <c r="T2005" s="226">
        <f>S2005*H2005</f>
        <v>0</v>
      </c>
      <c r="U2005" s="38"/>
      <c r="V2005" s="38"/>
      <c r="W2005" s="38"/>
      <c r="X2005" s="38"/>
      <c r="Y2005" s="38"/>
      <c r="Z2005" s="38"/>
      <c r="AA2005" s="38"/>
      <c r="AB2005" s="38"/>
      <c r="AC2005" s="38"/>
      <c r="AD2005" s="38"/>
      <c r="AE2005" s="38"/>
      <c r="AR2005" s="227" t="s">
        <v>353</v>
      </c>
      <c r="AT2005" s="227" t="s">
        <v>170</v>
      </c>
      <c r="AU2005" s="227" t="s">
        <v>151</v>
      </c>
      <c r="AY2005" s="17" t="s">
        <v>143</v>
      </c>
      <c r="BE2005" s="228">
        <f>IF(N2005="základní",J2005,0)</f>
        <v>0</v>
      </c>
      <c r="BF2005" s="228">
        <f>IF(N2005="snížená",J2005,0)</f>
        <v>0</v>
      </c>
      <c r="BG2005" s="228">
        <f>IF(N2005="zákl. přenesená",J2005,0)</f>
        <v>0</v>
      </c>
      <c r="BH2005" s="228">
        <f>IF(N2005="sníž. přenesená",J2005,0)</f>
        <v>0</v>
      </c>
      <c r="BI2005" s="228">
        <f>IF(N2005="nulová",J2005,0)</f>
        <v>0</v>
      </c>
      <c r="BJ2005" s="17" t="s">
        <v>151</v>
      </c>
      <c r="BK2005" s="228">
        <f>ROUND(I2005*H2005,2)</f>
        <v>0</v>
      </c>
      <c r="BL2005" s="17" t="s">
        <v>279</v>
      </c>
      <c r="BM2005" s="227" t="s">
        <v>2050</v>
      </c>
    </row>
    <row r="2006" s="14" customFormat="1">
      <c r="A2006" s="14"/>
      <c r="B2006" s="240"/>
      <c r="C2006" s="241"/>
      <c r="D2006" s="231" t="s">
        <v>153</v>
      </c>
      <c r="E2006" s="242" t="s">
        <v>1</v>
      </c>
      <c r="F2006" s="243" t="s">
        <v>2051</v>
      </c>
      <c r="G2006" s="241"/>
      <c r="H2006" s="244">
        <v>79.378</v>
      </c>
      <c r="I2006" s="245"/>
      <c r="J2006" s="241"/>
      <c r="K2006" s="241"/>
      <c r="L2006" s="246"/>
      <c r="M2006" s="247"/>
      <c r="N2006" s="248"/>
      <c r="O2006" s="248"/>
      <c r="P2006" s="248"/>
      <c r="Q2006" s="248"/>
      <c r="R2006" s="248"/>
      <c r="S2006" s="248"/>
      <c r="T2006" s="249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50" t="s">
        <v>153</v>
      </c>
      <c r="AU2006" s="250" t="s">
        <v>151</v>
      </c>
      <c r="AV2006" s="14" t="s">
        <v>151</v>
      </c>
      <c r="AW2006" s="14" t="s">
        <v>30</v>
      </c>
      <c r="AX2006" s="14" t="s">
        <v>81</v>
      </c>
      <c r="AY2006" s="250" t="s">
        <v>143</v>
      </c>
    </row>
    <row r="2007" s="14" customFormat="1">
      <c r="A2007" s="14"/>
      <c r="B2007" s="240"/>
      <c r="C2007" s="241"/>
      <c r="D2007" s="231" t="s">
        <v>153</v>
      </c>
      <c r="E2007" s="241"/>
      <c r="F2007" s="243" t="s">
        <v>2052</v>
      </c>
      <c r="G2007" s="241"/>
      <c r="H2007" s="244">
        <v>83.346999999999994</v>
      </c>
      <c r="I2007" s="245"/>
      <c r="J2007" s="241"/>
      <c r="K2007" s="241"/>
      <c r="L2007" s="246"/>
      <c r="M2007" s="247"/>
      <c r="N2007" s="248"/>
      <c r="O2007" s="248"/>
      <c r="P2007" s="248"/>
      <c r="Q2007" s="248"/>
      <c r="R2007" s="248"/>
      <c r="S2007" s="248"/>
      <c r="T2007" s="249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50" t="s">
        <v>153</v>
      </c>
      <c r="AU2007" s="250" t="s">
        <v>151</v>
      </c>
      <c r="AV2007" s="14" t="s">
        <v>151</v>
      </c>
      <c r="AW2007" s="14" t="s">
        <v>4</v>
      </c>
      <c r="AX2007" s="14" t="s">
        <v>81</v>
      </c>
      <c r="AY2007" s="250" t="s">
        <v>143</v>
      </c>
    </row>
    <row r="2008" s="2" customFormat="1" ht="24.15" customHeight="1">
      <c r="A2008" s="38"/>
      <c r="B2008" s="39"/>
      <c r="C2008" s="215" t="s">
        <v>2053</v>
      </c>
      <c r="D2008" s="215" t="s">
        <v>146</v>
      </c>
      <c r="E2008" s="216" t="s">
        <v>2054</v>
      </c>
      <c r="F2008" s="217" t="s">
        <v>2055</v>
      </c>
      <c r="G2008" s="218" t="s">
        <v>185</v>
      </c>
      <c r="H2008" s="219">
        <v>25</v>
      </c>
      <c r="I2008" s="220"/>
      <c r="J2008" s="221">
        <f>ROUND(I2008*H2008,2)</f>
        <v>0</v>
      </c>
      <c r="K2008" s="222"/>
      <c r="L2008" s="44"/>
      <c r="M2008" s="223" t="s">
        <v>1</v>
      </c>
      <c r="N2008" s="224" t="s">
        <v>39</v>
      </c>
      <c r="O2008" s="91"/>
      <c r="P2008" s="225">
        <f>O2008*H2008</f>
        <v>0</v>
      </c>
      <c r="Q2008" s="225">
        <v>0</v>
      </c>
      <c r="R2008" s="225">
        <f>Q2008*H2008</f>
        <v>0</v>
      </c>
      <c r="S2008" s="225">
        <v>0</v>
      </c>
      <c r="T2008" s="226">
        <f>S2008*H2008</f>
        <v>0</v>
      </c>
      <c r="U2008" s="38"/>
      <c r="V2008" s="38"/>
      <c r="W2008" s="38"/>
      <c r="X2008" s="38"/>
      <c r="Y2008" s="38"/>
      <c r="Z2008" s="38"/>
      <c r="AA2008" s="38"/>
      <c r="AB2008" s="38"/>
      <c r="AC2008" s="38"/>
      <c r="AD2008" s="38"/>
      <c r="AE2008" s="38"/>
      <c r="AR2008" s="227" t="s">
        <v>279</v>
      </c>
      <c r="AT2008" s="227" t="s">
        <v>146</v>
      </c>
      <c r="AU2008" s="227" t="s">
        <v>151</v>
      </c>
      <c r="AY2008" s="17" t="s">
        <v>143</v>
      </c>
      <c r="BE2008" s="228">
        <f>IF(N2008="základní",J2008,0)</f>
        <v>0</v>
      </c>
      <c r="BF2008" s="228">
        <f>IF(N2008="snížená",J2008,0)</f>
        <v>0</v>
      </c>
      <c r="BG2008" s="228">
        <f>IF(N2008="zákl. přenesená",J2008,0)</f>
        <v>0</v>
      </c>
      <c r="BH2008" s="228">
        <f>IF(N2008="sníž. přenesená",J2008,0)</f>
        <v>0</v>
      </c>
      <c r="BI2008" s="228">
        <f>IF(N2008="nulová",J2008,0)</f>
        <v>0</v>
      </c>
      <c r="BJ2008" s="17" t="s">
        <v>151</v>
      </c>
      <c r="BK2008" s="228">
        <f>ROUND(I2008*H2008,2)</f>
        <v>0</v>
      </c>
      <c r="BL2008" s="17" t="s">
        <v>279</v>
      </c>
      <c r="BM2008" s="227" t="s">
        <v>2056</v>
      </c>
    </row>
    <row r="2009" s="14" customFormat="1">
      <c r="A2009" s="14"/>
      <c r="B2009" s="240"/>
      <c r="C2009" s="241"/>
      <c r="D2009" s="231" t="s">
        <v>153</v>
      </c>
      <c r="E2009" s="242" t="s">
        <v>1</v>
      </c>
      <c r="F2009" s="243" t="s">
        <v>322</v>
      </c>
      <c r="G2009" s="241"/>
      <c r="H2009" s="244">
        <v>25</v>
      </c>
      <c r="I2009" s="245"/>
      <c r="J2009" s="241"/>
      <c r="K2009" s="241"/>
      <c r="L2009" s="246"/>
      <c r="M2009" s="247"/>
      <c r="N2009" s="248"/>
      <c r="O2009" s="248"/>
      <c r="P2009" s="248"/>
      <c r="Q2009" s="248"/>
      <c r="R2009" s="248"/>
      <c r="S2009" s="248"/>
      <c r="T2009" s="249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50" t="s">
        <v>153</v>
      </c>
      <c r="AU2009" s="250" t="s">
        <v>151</v>
      </c>
      <c r="AV2009" s="14" t="s">
        <v>151</v>
      </c>
      <c r="AW2009" s="14" t="s">
        <v>30</v>
      </c>
      <c r="AX2009" s="14" t="s">
        <v>81</v>
      </c>
      <c r="AY2009" s="250" t="s">
        <v>143</v>
      </c>
    </row>
    <row r="2010" s="2" customFormat="1" ht="16.5" customHeight="1">
      <c r="A2010" s="38"/>
      <c r="B2010" s="39"/>
      <c r="C2010" s="262" t="s">
        <v>2057</v>
      </c>
      <c r="D2010" s="262" t="s">
        <v>170</v>
      </c>
      <c r="E2010" s="263" t="s">
        <v>2058</v>
      </c>
      <c r="F2010" s="264" t="s">
        <v>2059</v>
      </c>
      <c r="G2010" s="265" t="s">
        <v>185</v>
      </c>
      <c r="H2010" s="266">
        <v>26.25</v>
      </c>
      <c r="I2010" s="267"/>
      <c r="J2010" s="268">
        <f>ROUND(I2010*H2010,2)</f>
        <v>0</v>
      </c>
      <c r="K2010" s="269"/>
      <c r="L2010" s="270"/>
      <c r="M2010" s="271" t="s">
        <v>1</v>
      </c>
      <c r="N2010" s="272" t="s">
        <v>39</v>
      </c>
      <c r="O2010" s="91"/>
      <c r="P2010" s="225">
        <f>O2010*H2010</f>
        <v>0</v>
      </c>
      <c r="Q2010" s="225">
        <v>0</v>
      </c>
      <c r="R2010" s="225">
        <f>Q2010*H2010</f>
        <v>0</v>
      </c>
      <c r="S2010" s="225">
        <v>0</v>
      </c>
      <c r="T2010" s="226">
        <f>S2010*H2010</f>
        <v>0</v>
      </c>
      <c r="U2010" s="38"/>
      <c r="V2010" s="38"/>
      <c r="W2010" s="38"/>
      <c r="X2010" s="38"/>
      <c r="Y2010" s="38"/>
      <c r="Z2010" s="38"/>
      <c r="AA2010" s="38"/>
      <c r="AB2010" s="38"/>
      <c r="AC2010" s="38"/>
      <c r="AD2010" s="38"/>
      <c r="AE2010" s="38"/>
      <c r="AR2010" s="227" t="s">
        <v>353</v>
      </c>
      <c r="AT2010" s="227" t="s">
        <v>170</v>
      </c>
      <c r="AU2010" s="227" t="s">
        <v>151</v>
      </c>
      <c r="AY2010" s="17" t="s">
        <v>143</v>
      </c>
      <c r="BE2010" s="228">
        <f>IF(N2010="základní",J2010,0)</f>
        <v>0</v>
      </c>
      <c r="BF2010" s="228">
        <f>IF(N2010="snížená",J2010,0)</f>
        <v>0</v>
      </c>
      <c r="BG2010" s="228">
        <f>IF(N2010="zákl. přenesená",J2010,0)</f>
        <v>0</v>
      </c>
      <c r="BH2010" s="228">
        <f>IF(N2010="sníž. přenesená",J2010,0)</f>
        <v>0</v>
      </c>
      <c r="BI2010" s="228">
        <f>IF(N2010="nulová",J2010,0)</f>
        <v>0</v>
      </c>
      <c r="BJ2010" s="17" t="s">
        <v>151</v>
      </c>
      <c r="BK2010" s="228">
        <f>ROUND(I2010*H2010,2)</f>
        <v>0</v>
      </c>
      <c r="BL2010" s="17" t="s">
        <v>279</v>
      </c>
      <c r="BM2010" s="227" t="s">
        <v>2060</v>
      </c>
    </row>
    <row r="2011" s="14" customFormat="1">
      <c r="A2011" s="14"/>
      <c r="B2011" s="240"/>
      <c r="C2011" s="241"/>
      <c r="D2011" s="231" t="s">
        <v>153</v>
      </c>
      <c r="E2011" s="242" t="s">
        <v>1</v>
      </c>
      <c r="F2011" s="243" t="s">
        <v>322</v>
      </c>
      <c r="G2011" s="241"/>
      <c r="H2011" s="244">
        <v>25</v>
      </c>
      <c r="I2011" s="245"/>
      <c r="J2011" s="241"/>
      <c r="K2011" s="241"/>
      <c r="L2011" s="246"/>
      <c r="M2011" s="247"/>
      <c r="N2011" s="248"/>
      <c r="O2011" s="248"/>
      <c r="P2011" s="248"/>
      <c r="Q2011" s="248"/>
      <c r="R2011" s="248"/>
      <c r="S2011" s="248"/>
      <c r="T2011" s="24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0" t="s">
        <v>153</v>
      </c>
      <c r="AU2011" s="250" t="s">
        <v>151</v>
      </c>
      <c r="AV2011" s="14" t="s">
        <v>151</v>
      </c>
      <c r="AW2011" s="14" t="s">
        <v>30</v>
      </c>
      <c r="AX2011" s="14" t="s">
        <v>81</v>
      </c>
      <c r="AY2011" s="250" t="s">
        <v>143</v>
      </c>
    </row>
    <row r="2012" s="14" customFormat="1">
      <c r="A2012" s="14"/>
      <c r="B2012" s="240"/>
      <c r="C2012" s="241"/>
      <c r="D2012" s="231" t="s">
        <v>153</v>
      </c>
      <c r="E2012" s="241"/>
      <c r="F2012" s="243" t="s">
        <v>2061</v>
      </c>
      <c r="G2012" s="241"/>
      <c r="H2012" s="244">
        <v>26.25</v>
      </c>
      <c r="I2012" s="245"/>
      <c r="J2012" s="241"/>
      <c r="K2012" s="241"/>
      <c r="L2012" s="246"/>
      <c r="M2012" s="247"/>
      <c r="N2012" s="248"/>
      <c r="O2012" s="248"/>
      <c r="P2012" s="248"/>
      <c r="Q2012" s="248"/>
      <c r="R2012" s="248"/>
      <c r="S2012" s="248"/>
      <c r="T2012" s="249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50" t="s">
        <v>153</v>
      </c>
      <c r="AU2012" s="250" t="s">
        <v>151</v>
      </c>
      <c r="AV2012" s="14" t="s">
        <v>151</v>
      </c>
      <c r="AW2012" s="14" t="s">
        <v>4</v>
      </c>
      <c r="AX2012" s="14" t="s">
        <v>81</v>
      </c>
      <c r="AY2012" s="250" t="s">
        <v>143</v>
      </c>
    </row>
    <row r="2013" s="2" customFormat="1" ht="24.15" customHeight="1">
      <c r="A2013" s="38"/>
      <c r="B2013" s="39"/>
      <c r="C2013" s="215" t="s">
        <v>2062</v>
      </c>
      <c r="D2013" s="215" t="s">
        <v>146</v>
      </c>
      <c r="E2013" s="216" t="s">
        <v>2063</v>
      </c>
      <c r="F2013" s="217" t="s">
        <v>2064</v>
      </c>
      <c r="G2013" s="218" t="s">
        <v>185</v>
      </c>
      <c r="H2013" s="219">
        <v>320.17899999999997</v>
      </c>
      <c r="I2013" s="220"/>
      <c r="J2013" s="221">
        <f>ROUND(I2013*H2013,2)</f>
        <v>0</v>
      </c>
      <c r="K2013" s="222"/>
      <c r="L2013" s="44"/>
      <c r="M2013" s="223" t="s">
        <v>1</v>
      </c>
      <c r="N2013" s="224" t="s">
        <v>39</v>
      </c>
      <c r="O2013" s="91"/>
      <c r="P2013" s="225">
        <f>O2013*H2013</f>
        <v>0</v>
      </c>
      <c r="Q2013" s="225">
        <v>0.00020000000000000001</v>
      </c>
      <c r="R2013" s="225">
        <f>Q2013*H2013</f>
        <v>0.064035800000000004</v>
      </c>
      <c r="S2013" s="225">
        <v>0</v>
      </c>
      <c r="T2013" s="226">
        <f>S2013*H2013</f>
        <v>0</v>
      </c>
      <c r="U2013" s="38"/>
      <c r="V2013" s="38"/>
      <c r="W2013" s="38"/>
      <c r="X2013" s="38"/>
      <c r="Y2013" s="38"/>
      <c r="Z2013" s="38"/>
      <c r="AA2013" s="38"/>
      <c r="AB2013" s="38"/>
      <c r="AC2013" s="38"/>
      <c r="AD2013" s="38"/>
      <c r="AE2013" s="38"/>
      <c r="AR2013" s="227" t="s">
        <v>279</v>
      </c>
      <c r="AT2013" s="227" t="s">
        <v>146</v>
      </c>
      <c r="AU2013" s="227" t="s">
        <v>151</v>
      </c>
      <c r="AY2013" s="17" t="s">
        <v>143</v>
      </c>
      <c r="BE2013" s="228">
        <f>IF(N2013="základní",J2013,0)</f>
        <v>0</v>
      </c>
      <c r="BF2013" s="228">
        <f>IF(N2013="snížená",J2013,0)</f>
        <v>0</v>
      </c>
      <c r="BG2013" s="228">
        <f>IF(N2013="zákl. přenesená",J2013,0)</f>
        <v>0</v>
      </c>
      <c r="BH2013" s="228">
        <f>IF(N2013="sníž. přenesená",J2013,0)</f>
        <v>0</v>
      </c>
      <c r="BI2013" s="228">
        <f>IF(N2013="nulová",J2013,0)</f>
        <v>0</v>
      </c>
      <c r="BJ2013" s="17" t="s">
        <v>151</v>
      </c>
      <c r="BK2013" s="228">
        <f>ROUND(I2013*H2013,2)</f>
        <v>0</v>
      </c>
      <c r="BL2013" s="17" t="s">
        <v>279</v>
      </c>
      <c r="BM2013" s="227" t="s">
        <v>2065</v>
      </c>
    </row>
    <row r="2014" s="13" customFormat="1">
      <c r="A2014" s="13"/>
      <c r="B2014" s="229"/>
      <c r="C2014" s="230"/>
      <c r="D2014" s="231" t="s">
        <v>153</v>
      </c>
      <c r="E2014" s="232" t="s">
        <v>1</v>
      </c>
      <c r="F2014" s="233" t="s">
        <v>2030</v>
      </c>
      <c r="G2014" s="230"/>
      <c r="H2014" s="232" t="s">
        <v>1</v>
      </c>
      <c r="I2014" s="234"/>
      <c r="J2014" s="230"/>
      <c r="K2014" s="230"/>
      <c r="L2014" s="235"/>
      <c r="M2014" s="236"/>
      <c r="N2014" s="237"/>
      <c r="O2014" s="237"/>
      <c r="P2014" s="237"/>
      <c r="Q2014" s="237"/>
      <c r="R2014" s="237"/>
      <c r="S2014" s="237"/>
      <c r="T2014" s="238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39" t="s">
        <v>153</v>
      </c>
      <c r="AU2014" s="239" t="s">
        <v>151</v>
      </c>
      <c r="AV2014" s="13" t="s">
        <v>81</v>
      </c>
      <c r="AW2014" s="13" t="s">
        <v>30</v>
      </c>
      <c r="AX2014" s="13" t="s">
        <v>73</v>
      </c>
      <c r="AY2014" s="239" t="s">
        <v>143</v>
      </c>
    </row>
    <row r="2015" s="13" customFormat="1">
      <c r="A2015" s="13"/>
      <c r="B2015" s="229"/>
      <c r="C2015" s="230"/>
      <c r="D2015" s="231" t="s">
        <v>153</v>
      </c>
      <c r="E2015" s="232" t="s">
        <v>1</v>
      </c>
      <c r="F2015" s="233" t="s">
        <v>203</v>
      </c>
      <c r="G2015" s="230"/>
      <c r="H2015" s="232" t="s">
        <v>1</v>
      </c>
      <c r="I2015" s="234"/>
      <c r="J2015" s="230"/>
      <c r="K2015" s="230"/>
      <c r="L2015" s="235"/>
      <c r="M2015" s="236"/>
      <c r="N2015" s="237"/>
      <c r="O2015" s="237"/>
      <c r="P2015" s="237"/>
      <c r="Q2015" s="237"/>
      <c r="R2015" s="237"/>
      <c r="S2015" s="237"/>
      <c r="T2015" s="23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9" t="s">
        <v>153</v>
      </c>
      <c r="AU2015" s="239" t="s">
        <v>151</v>
      </c>
      <c r="AV2015" s="13" t="s">
        <v>81</v>
      </c>
      <c r="AW2015" s="13" t="s">
        <v>30</v>
      </c>
      <c r="AX2015" s="13" t="s">
        <v>73</v>
      </c>
      <c r="AY2015" s="239" t="s">
        <v>143</v>
      </c>
    </row>
    <row r="2016" s="14" customFormat="1">
      <c r="A2016" s="14"/>
      <c r="B2016" s="240"/>
      <c r="C2016" s="241"/>
      <c r="D2016" s="231" t="s">
        <v>153</v>
      </c>
      <c r="E2016" s="242" t="s">
        <v>1</v>
      </c>
      <c r="F2016" s="243" t="s">
        <v>204</v>
      </c>
      <c r="G2016" s="241"/>
      <c r="H2016" s="244">
        <v>14.574</v>
      </c>
      <c r="I2016" s="245"/>
      <c r="J2016" s="241"/>
      <c r="K2016" s="241"/>
      <c r="L2016" s="246"/>
      <c r="M2016" s="247"/>
      <c r="N2016" s="248"/>
      <c r="O2016" s="248"/>
      <c r="P2016" s="248"/>
      <c r="Q2016" s="248"/>
      <c r="R2016" s="248"/>
      <c r="S2016" s="248"/>
      <c r="T2016" s="249"/>
      <c r="U2016" s="14"/>
      <c r="V2016" s="14"/>
      <c r="W2016" s="14"/>
      <c r="X2016" s="14"/>
      <c r="Y2016" s="14"/>
      <c r="Z2016" s="14"/>
      <c r="AA2016" s="14"/>
      <c r="AB2016" s="14"/>
      <c r="AC2016" s="14"/>
      <c r="AD2016" s="14"/>
      <c r="AE2016" s="14"/>
      <c r="AT2016" s="250" t="s">
        <v>153</v>
      </c>
      <c r="AU2016" s="250" t="s">
        <v>151</v>
      </c>
      <c r="AV2016" s="14" t="s">
        <v>151</v>
      </c>
      <c r="AW2016" s="14" t="s">
        <v>30</v>
      </c>
      <c r="AX2016" s="14" t="s">
        <v>73</v>
      </c>
      <c r="AY2016" s="250" t="s">
        <v>143</v>
      </c>
    </row>
    <row r="2017" s="13" customFormat="1">
      <c r="A2017" s="13"/>
      <c r="B2017" s="229"/>
      <c r="C2017" s="230"/>
      <c r="D2017" s="231" t="s">
        <v>153</v>
      </c>
      <c r="E2017" s="232" t="s">
        <v>1</v>
      </c>
      <c r="F2017" s="233" t="s">
        <v>205</v>
      </c>
      <c r="G2017" s="230"/>
      <c r="H2017" s="232" t="s">
        <v>1</v>
      </c>
      <c r="I2017" s="234"/>
      <c r="J2017" s="230"/>
      <c r="K2017" s="230"/>
      <c r="L2017" s="235"/>
      <c r="M2017" s="236"/>
      <c r="N2017" s="237"/>
      <c r="O2017" s="237"/>
      <c r="P2017" s="237"/>
      <c r="Q2017" s="237"/>
      <c r="R2017" s="237"/>
      <c r="S2017" s="237"/>
      <c r="T2017" s="238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39" t="s">
        <v>153</v>
      </c>
      <c r="AU2017" s="239" t="s">
        <v>151</v>
      </c>
      <c r="AV2017" s="13" t="s">
        <v>81</v>
      </c>
      <c r="AW2017" s="13" t="s">
        <v>30</v>
      </c>
      <c r="AX2017" s="13" t="s">
        <v>73</v>
      </c>
      <c r="AY2017" s="239" t="s">
        <v>143</v>
      </c>
    </row>
    <row r="2018" s="14" customFormat="1">
      <c r="A2018" s="14"/>
      <c r="B2018" s="240"/>
      <c r="C2018" s="241"/>
      <c r="D2018" s="231" t="s">
        <v>153</v>
      </c>
      <c r="E2018" s="242" t="s">
        <v>1</v>
      </c>
      <c r="F2018" s="243" t="s">
        <v>206</v>
      </c>
      <c r="G2018" s="241"/>
      <c r="H2018" s="244">
        <v>17.867000000000001</v>
      </c>
      <c r="I2018" s="245"/>
      <c r="J2018" s="241"/>
      <c r="K2018" s="241"/>
      <c r="L2018" s="246"/>
      <c r="M2018" s="247"/>
      <c r="N2018" s="248"/>
      <c r="O2018" s="248"/>
      <c r="P2018" s="248"/>
      <c r="Q2018" s="248"/>
      <c r="R2018" s="248"/>
      <c r="S2018" s="248"/>
      <c r="T2018" s="249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50" t="s">
        <v>153</v>
      </c>
      <c r="AU2018" s="250" t="s">
        <v>151</v>
      </c>
      <c r="AV2018" s="14" t="s">
        <v>151</v>
      </c>
      <c r="AW2018" s="14" t="s">
        <v>30</v>
      </c>
      <c r="AX2018" s="14" t="s">
        <v>73</v>
      </c>
      <c r="AY2018" s="250" t="s">
        <v>143</v>
      </c>
    </row>
    <row r="2019" s="13" customFormat="1">
      <c r="A2019" s="13"/>
      <c r="B2019" s="229"/>
      <c r="C2019" s="230"/>
      <c r="D2019" s="231" t="s">
        <v>153</v>
      </c>
      <c r="E2019" s="232" t="s">
        <v>1</v>
      </c>
      <c r="F2019" s="233" t="s">
        <v>207</v>
      </c>
      <c r="G2019" s="230"/>
      <c r="H2019" s="232" t="s">
        <v>1</v>
      </c>
      <c r="I2019" s="234"/>
      <c r="J2019" s="230"/>
      <c r="K2019" s="230"/>
      <c r="L2019" s="235"/>
      <c r="M2019" s="236"/>
      <c r="N2019" s="237"/>
      <c r="O2019" s="237"/>
      <c r="P2019" s="237"/>
      <c r="Q2019" s="237"/>
      <c r="R2019" s="237"/>
      <c r="S2019" s="237"/>
      <c r="T2019" s="238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9" t="s">
        <v>153</v>
      </c>
      <c r="AU2019" s="239" t="s">
        <v>151</v>
      </c>
      <c r="AV2019" s="13" t="s">
        <v>81</v>
      </c>
      <c r="AW2019" s="13" t="s">
        <v>30</v>
      </c>
      <c r="AX2019" s="13" t="s">
        <v>73</v>
      </c>
      <c r="AY2019" s="239" t="s">
        <v>143</v>
      </c>
    </row>
    <row r="2020" s="14" customFormat="1">
      <c r="A2020" s="14"/>
      <c r="B2020" s="240"/>
      <c r="C2020" s="241"/>
      <c r="D2020" s="231" t="s">
        <v>153</v>
      </c>
      <c r="E2020" s="242" t="s">
        <v>1</v>
      </c>
      <c r="F2020" s="243" t="s">
        <v>208</v>
      </c>
      <c r="G2020" s="241"/>
      <c r="H2020" s="244">
        <v>14.810000000000001</v>
      </c>
      <c r="I2020" s="245"/>
      <c r="J2020" s="241"/>
      <c r="K2020" s="241"/>
      <c r="L2020" s="246"/>
      <c r="M2020" s="247"/>
      <c r="N2020" s="248"/>
      <c r="O2020" s="248"/>
      <c r="P2020" s="248"/>
      <c r="Q2020" s="248"/>
      <c r="R2020" s="248"/>
      <c r="S2020" s="248"/>
      <c r="T2020" s="249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50" t="s">
        <v>153</v>
      </c>
      <c r="AU2020" s="250" t="s">
        <v>151</v>
      </c>
      <c r="AV2020" s="14" t="s">
        <v>151</v>
      </c>
      <c r="AW2020" s="14" t="s">
        <v>30</v>
      </c>
      <c r="AX2020" s="14" t="s">
        <v>73</v>
      </c>
      <c r="AY2020" s="250" t="s">
        <v>143</v>
      </c>
    </row>
    <row r="2021" s="13" customFormat="1">
      <c r="A2021" s="13"/>
      <c r="B2021" s="229"/>
      <c r="C2021" s="230"/>
      <c r="D2021" s="231" t="s">
        <v>153</v>
      </c>
      <c r="E2021" s="232" t="s">
        <v>1</v>
      </c>
      <c r="F2021" s="233" t="s">
        <v>209</v>
      </c>
      <c r="G2021" s="230"/>
      <c r="H2021" s="232" t="s">
        <v>1</v>
      </c>
      <c r="I2021" s="234"/>
      <c r="J2021" s="230"/>
      <c r="K2021" s="230"/>
      <c r="L2021" s="235"/>
      <c r="M2021" s="236"/>
      <c r="N2021" s="237"/>
      <c r="O2021" s="237"/>
      <c r="P2021" s="237"/>
      <c r="Q2021" s="237"/>
      <c r="R2021" s="237"/>
      <c r="S2021" s="237"/>
      <c r="T2021" s="238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39" t="s">
        <v>153</v>
      </c>
      <c r="AU2021" s="239" t="s">
        <v>151</v>
      </c>
      <c r="AV2021" s="13" t="s">
        <v>81</v>
      </c>
      <c r="AW2021" s="13" t="s">
        <v>30</v>
      </c>
      <c r="AX2021" s="13" t="s">
        <v>73</v>
      </c>
      <c r="AY2021" s="239" t="s">
        <v>143</v>
      </c>
    </row>
    <row r="2022" s="14" customFormat="1">
      <c r="A2022" s="14"/>
      <c r="B2022" s="240"/>
      <c r="C2022" s="241"/>
      <c r="D2022" s="231" t="s">
        <v>153</v>
      </c>
      <c r="E2022" s="242" t="s">
        <v>1</v>
      </c>
      <c r="F2022" s="243" t="s">
        <v>210</v>
      </c>
      <c r="G2022" s="241"/>
      <c r="H2022" s="244">
        <v>1.246</v>
      </c>
      <c r="I2022" s="245"/>
      <c r="J2022" s="241"/>
      <c r="K2022" s="241"/>
      <c r="L2022" s="246"/>
      <c r="M2022" s="247"/>
      <c r="N2022" s="248"/>
      <c r="O2022" s="248"/>
      <c r="P2022" s="248"/>
      <c r="Q2022" s="248"/>
      <c r="R2022" s="248"/>
      <c r="S2022" s="248"/>
      <c r="T2022" s="249"/>
      <c r="U2022" s="14"/>
      <c r="V2022" s="14"/>
      <c r="W2022" s="14"/>
      <c r="X2022" s="14"/>
      <c r="Y2022" s="14"/>
      <c r="Z2022" s="14"/>
      <c r="AA2022" s="14"/>
      <c r="AB2022" s="14"/>
      <c r="AC2022" s="14"/>
      <c r="AD2022" s="14"/>
      <c r="AE2022" s="14"/>
      <c r="AT2022" s="250" t="s">
        <v>153</v>
      </c>
      <c r="AU2022" s="250" t="s">
        <v>151</v>
      </c>
      <c r="AV2022" s="14" t="s">
        <v>151</v>
      </c>
      <c r="AW2022" s="14" t="s">
        <v>30</v>
      </c>
      <c r="AX2022" s="14" t="s">
        <v>73</v>
      </c>
      <c r="AY2022" s="250" t="s">
        <v>143</v>
      </c>
    </row>
    <row r="2023" s="13" customFormat="1">
      <c r="A2023" s="13"/>
      <c r="B2023" s="229"/>
      <c r="C2023" s="230"/>
      <c r="D2023" s="231" t="s">
        <v>153</v>
      </c>
      <c r="E2023" s="232" t="s">
        <v>1</v>
      </c>
      <c r="F2023" s="233" t="s">
        <v>211</v>
      </c>
      <c r="G2023" s="230"/>
      <c r="H2023" s="232" t="s">
        <v>1</v>
      </c>
      <c r="I2023" s="234"/>
      <c r="J2023" s="230"/>
      <c r="K2023" s="230"/>
      <c r="L2023" s="235"/>
      <c r="M2023" s="236"/>
      <c r="N2023" s="237"/>
      <c r="O2023" s="237"/>
      <c r="P2023" s="237"/>
      <c r="Q2023" s="237"/>
      <c r="R2023" s="237"/>
      <c r="S2023" s="237"/>
      <c r="T2023" s="23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9" t="s">
        <v>153</v>
      </c>
      <c r="AU2023" s="239" t="s">
        <v>151</v>
      </c>
      <c r="AV2023" s="13" t="s">
        <v>81</v>
      </c>
      <c r="AW2023" s="13" t="s">
        <v>30</v>
      </c>
      <c r="AX2023" s="13" t="s">
        <v>73</v>
      </c>
      <c r="AY2023" s="239" t="s">
        <v>143</v>
      </c>
    </row>
    <row r="2024" s="14" customFormat="1">
      <c r="A2024" s="14"/>
      <c r="B2024" s="240"/>
      <c r="C2024" s="241"/>
      <c r="D2024" s="231" t="s">
        <v>153</v>
      </c>
      <c r="E2024" s="242" t="s">
        <v>1</v>
      </c>
      <c r="F2024" s="243" t="s">
        <v>212</v>
      </c>
      <c r="G2024" s="241"/>
      <c r="H2024" s="244">
        <v>7.335</v>
      </c>
      <c r="I2024" s="245"/>
      <c r="J2024" s="241"/>
      <c r="K2024" s="241"/>
      <c r="L2024" s="246"/>
      <c r="M2024" s="247"/>
      <c r="N2024" s="248"/>
      <c r="O2024" s="248"/>
      <c r="P2024" s="248"/>
      <c r="Q2024" s="248"/>
      <c r="R2024" s="248"/>
      <c r="S2024" s="248"/>
      <c r="T2024" s="24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0" t="s">
        <v>153</v>
      </c>
      <c r="AU2024" s="250" t="s">
        <v>151</v>
      </c>
      <c r="AV2024" s="14" t="s">
        <v>151</v>
      </c>
      <c r="AW2024" s="14" t="s">
        <v>30</v>
      </c>
      <c r="AX2024" s="14" t="s">
        <v>73</v>
      </c>
      <c r="AY2024" s="250" t="s">
        <v>143</v>
      </c>
    </row>
    <row r="2025" s="13" customFormat="1">
      <c r="A2025" s="13"/>
      <c r="B2025" s="229"/>
      <c r="C2025" s="230"/>
      <c r="D2025" s="231" t="s">
        <v>153</v>
      </c>
      <c r="E2025" s="232" t="s">
        <v>1</v>
      </c>
      <c r="F2025" s="233" t="s">
        <v>213</v>
      </c>
      <c r="G2025" s="230"/>
      <c r="H2025" s="232" t="s">
        <v>1</v>
      </c>
      <c r="I2025" s="234"/>
      <c r="J2025" s="230"/>
      <c r="K2025" s="230"/>
      <c r="L2025" s="235"/>
      <c r="M2025" s="236"/>
      <c r="N2025" s="237"/>
      <c r="O2025" s="237"/>
      <c r="P2025" s="237"/>
      <c r="Q2025" s="237"/>
      <c r="R2025" s="237"/>
      <c r="S2025" s="237"/>
      <c r="T2025" s="238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39" t="s">
        <v>153</v>
      </c>
      <c r="AU2025" s="239" t="s">
        <v>151</v>
      </c>
      <c r="AV2025" s="13" t="s">
        <v>81</v>
      </c>
      <c r="AW2025" s="13" t="s">
        <v>30</v>
      </c>
      <c r="AX2025" s="13" t="s">
        <v>73</v>
      </c>
      <c r="AY2025" s="239" t="s">
        <v>143</v>
      </c>
    </row>
    <row r="2026" s="14" customFormat="1">
      <c r="A2026" s="14"/>
      <c r="B2026" s="240"/>
      <c r="C2026" s="241"/>
      <c r="D2026" s="231" t="s">
        <v>153</v>
      </c>
      <c r="E2026" s="242" t="s">
        <v>1</v>
      </c>
      <c r="F2026" s="243" t="s">
        <v>214</v>
      </c>
      <c r="G2026" s="241"/>
      <c r="H2026" s="244">
        <v>1.006</v>
      </c>
      <c r="I2026" s="245"/>
      <c r="J2026" s="241"/>
      <c r="K2026" s="241"/>
      <c r="L2026" s="246"/>
      <c r="M2026" s="247"/>
      <c r="N2026" s="248"/>
      <c r="O2026" s="248"/>
      <c r="P2026" s="248"/>
      <c r="Q2026" s="248"/>
      <c r="R2026" s="248"/>
      <c r="S2026" s="248"/>
      <c r="T2026" s="24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0" t="s">
        <v>153</v>
      </c>
      <c r="AU2026" s="250" t="s">
        <v>151</v>
      </c>
      <c r="AV2026" s="14" t="s">
        <v>151</v>
      </c>
      <c r="AW2026" s="14" t="s">
        <v>30</v>
      </c>
      <c r="AX2026" s="14" t="s">
        <v>73</v>
      </c>
      <c r="AY2026" s="250" t="s">
        <v>143</v>
      </c>
    </row>
    <row r="2027" s="13" customFormat="1">
      <c r="A2027" s="13"/>
      <c r="B2027" s="229"/>
      <c r="C2027" s="230"/>
      <c r="D2027" s="231" t="s">
        <v>153</v>
      </c>
      <c r="E2027" s="232" t="s">
        <v>1</v>
      </c>
      <c r="F2027" s="233" t="s">
        <v>215</v>
      </c>
      <c r="G2027" s="230"/>
      <c r="H2027" s="232" t="s">
        <v>1</v>
      </c>
      <c r="I2027" s="234"/>
      <c r="J2027" s="230"/>
      <c r="K2027" s="230"/>
      <c r="L2027" s="235"/>
      <c r="M2027" s="236"/>
      <c r="N2027" s="237"/>
      <c r="O2027" s="237"/>
      <c r="P2027" s="237"/>
      <c r="Q2027" s="237"/>
      <c r="R2027" s="237"/>
      <c r="S2027" s="237"/>
      <c r="T2027" s="23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39" t="s">
        <v>153</v>
      </c>
      <c r="AU2027" s="239" t="s">
        <v>151</v>
      </c>
      <c r="AV2027" s="13" t="s">
        <v>81</v>
      </c>
      <c r="AW2027" s="13" t="s">
        <v>30</v>
      </c>
      <c r="AX2027" s="13" t="s">
        <v>73</v>
      </c>
      <c r="AY2027" s="239" t="s">
        <v>143</v>
      </c>
    </row>
    <row r="2028" s="14" customFormat="1">
      <c r="A2028" s="14"/>
      <c r="B2028" s="240"/>
      <c r="C2028" s="241"/>
      <c r="D2028" s="231" t="s">
        <v>153</v>
      </c>
      <c r="E2028" s="242" t="s">
        <v>1</v>
      </c>
      <c r="F2028" s="243" t="s">
        <v>216</v>
      </c>
      <c r="G2028" s="241"/>
      <c r="H2028" s="244">
        <v>22.539999999999999</v>
      </c>
      <c r="I2028" s="245"/>
      <c r="J2028" s="241"/>
      <c r="K2028" s="241"/>
      <c r="L2028" s="246"/>
      <c r="M2028" s="247"/>
      <c r="N2028" s="248"/>
      <c r="O2028" s="248"/>
      <c r="P2028" s="248"/>
      <c r="Q2028" s="248"/>
      <c r="R2028" s="248"/>
      <c r="S2028" s="248"/>
      <c r="T2028" s="249"/>
      <c r="U2028" s="14"/>
      <c r="V2028" s="14"/>
      <c r="W2028" s="14"/>
      <c r="X2028" s="14"/>
      <c r="Y2028" s="14"/>
      <c r="Z2028" s="14"/>
      <c r="AA2028" s="14"/>
      <c r="AB2028" s="14"/>
      <c r="AC2028" s="14"/>
      <c r="AD2028" s="14"/>
      <c r="AE2028" s="14"/>
      <c r="AT2028" s="250" t="s">
        <v>153</v>
      </c>
      <c r="AU2028" s="250" t="s">
        <v>151</v>
      </c>
      <c r="AV2028" s="14" t="s">
        <v>151</v>
      </c>
      <c r="AW2028" s="14" t="s">
        <v>30</v>
      </c>
      <c r="AX2028" s="14" t="s">
        <v>73</v>
      </c>
      <c r="AY2028" s="250" t="s">
        <v>143</v>
      </c>
    </row>
    <row r="2029" s="13" customFormat="1">
      <c r="A2029" s="13"/>
      <c r="B2029" s="229"/>
      <c r="C2029" s="230"/>
      <c r="D2029" s="231" t="s">
        <v>153</v>
      </c>
      <c r="E2029" s="232" t="s">
        <v>1</v>
      </c>
      <c r="F2029" s="233" t="s">
        <v>239</v>
      </c>
      <c r="G2029" s="230"/>
      <c r="H2029" s="232" t="s">
        <v>1</v>
      </c>
      <c r="I2029" s="234"/>
      <c r="J2029" s="230"/>
      <c r="K2029" s="230"/>
      <c r="L2029" s="235"/>
      <c r="M2029" s="236"/>
      <c r="N2029" s="237"/>
      <c r="O2029" s="237"/>
      <c r="P2029" s="237"/>
      <c r="Q2029" s="237"/>
      <c r="R2029" s="237"/>
      <c r="S2029" s="237"/>
      <c r="T2029" s="23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39" t="s">
        <v>153</v>
      </c>
      <c r="AU2029" s="239" t="s">
        <v>151</v>
      </c>
      <c r="AV2029" s="13" t="s">
        <v>81</v>
      </c>
      <c r="AW2029" s="13" t="s">
        <v>30</v>
      </c>
      <c r="AX2029" s="13" t="s">
        <v>73</v>
      </c>
      <c r="AY2029" s="239" t="s">
        <v>143</v>
      </c>
    </row>
    <row r="2030" s="13" customFormat="1">
      <c r="A2030" s="13"/>
      <c r="B2030" s="229"/>
      <c r="C2030" s="230"/>
      <c r="D2030" s="231" t="s">
        <v>153</v>
      </c>
      <c r="E2030" s="232" t="s">
        <v>1</v>
      </c>
      <c r="F2030" s="233" t="s">
        <v>240</v>
      </c>
      <c r="G2030" s="230"/>
      <c r="H2030" s="232" t="s">
        <v>1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153</v>
      </c>
      <c r="AU2030" s="239" t="s">
        <v>151</v>
      </c>
      <c r="AV2030" s="13" t="s">
        <v>81</v>
      </c>
      <c r="AW2030" s="13" t="s">
        <v>30</v>
      </c>
      <c r="AX2030" s="13" t="s">
        <v>73</v>
      </c>
      <c r="AY2030" s="239" t="s">
        <v>143</v>
      </c>
    </row>
    <row r="2031" s="14" customFormat="1">
      <c r="A2031" s="14"/>
      <c r="B2031" s="240"/>
      <c r="C2031" s="241"/>
      <c r="D2031" s="231" t="s">
        <v>153</v>
      </c>
      <c r="E2031" s="242" t="s">
        <v>1</v>
      </c>
      <c r="F2031" s="243" t="s">
        <v>241</v>
      </c>
      <c r="G2031" s="241"/>
      <c r="H2031" s="244">
        <v>52.258000000000003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153</v>
      </c>
      <c r="AU2031" s="250" t="s">
        <v>151</v>
      </c>
      <c r="AV2031" s="14" t="s">
        <v>151</v>
      </c>
      <c r="AW2031" s="14" t="s">
        <v>30</v>
      </c>
      <c r="AX2031" s="14" t="s">
        <v>73</v>
      </c>
      <c r="AY2031" s="250" t="s">
        <v>143</v>
      </c>
    </row>
    <row r="2032" s="14" customFormat="1">
      <c r="A2032" s="14"/>
      <c r="B2032" s="240"/>
      <c r="C2032" s="241"/>
      <c r="D2032" s="231" t="s">
        <v>153</v>
      </c>
      <c r="E2032" s="242" t="s">
        <v>1</v>
      </c>
      <c r="F2032" s="243" t="s">
        <v>242</v>
      </c>
      <c r="G2032" s="241"/>
      <c r="H2032" s="244">
        <v>4.3600000000000003</v>
      </c>
      <c r="I2032" s="245"/>
      <c r="J2032" s="241"/>
      <c r="K2032" s="241"/>
      <c r="L2032" s="246"/>
      <c r="M2032" s="247"/>
      <c r="N2032" s="248"/>
      <c r="O2032" s="248"/>
      <c r="P2032" s="248"/>
      <c r="Q2032" s="248"/>
      <c r="R2032" s="248"/>
      <c r="S2032" s="248"/>
      <c r="T2032" s="249"/>
      <c r="U2032" s="14"/>
      <c r="V2032" s="14"/>
      <c r="W2032" s="14"/>
      <c r="X2032" s="14"/>
      <c r="Y2032" s="14"/>
      <c r="Z2032" s="14"/>
      <c r="AA2032" s="14"/>
      <c r="AB2032" s="14"/>
      <c r="AC2032" s="14"/>
      <c r="AD2032" s="14"/>
      <c r="AE2032" s="14"/>
      <c r="AT2032" s="250" t="s">
        <v>153</v>
      </c>
      <c r="AU2032" s="250" t="s">
        <v>151</v>
      </c>
      <c r="AV2032" s="14" t="s">
        <v>151</v>
      </c>
      <c r="AW2032" s="14" t="s">
        <v>30</v>
      </c>
      <c r="AX2032" s="14" t="s">
        <v>73</v>
      </c>
      <c r="AY2032" s="250" t="s">
        <v>143</v>
      </c>
    </row>
    <row r="2033" s="14" customFormat="1">
      <c r="A2033" s="14"/>
      <c r="B2033" s="240"/>
      <c r="C2033" s="241"/>
      <c r="D2033" s="231" t="s">
        <v>153</v>
      </c>
      <c r="E2033" s="242" t="s">
        <v>1</v>
      </c>
      <c r="F2033" s="243" t="s">
        <v>243</v>
      </c>
      <c r="G2033" s="241"/>
      <c r="H2033" s="244">
        <v>-10.186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153</v>
      </c>
      <c r="AU2033" s="250" t="s">
        <v>151</v>
      </c>
      <c r="AV2033" s="14" t="s">
        <v>151</v>
      </c>
      <c r="AW2033" s="14" t="s">
        <v>30</v>
      </c>
      <c r="AX2033" s="14" t="s">
        <v>73</v>
      </c>
      <c r="AY2033" s="250" t="s">
        <v>143</v>
      </c>
    </row>
    <row r="2034" s="13" customFormat="1">
      <c r="A2034" s="13"/>
      <c r="B2034" s="229"/>
      <c r="C2034" s="230"/>
      <c r="D2034" s="231" t="s">
        <v>153</v>
      </c>
      <c r="E2034" s="232" t="s">
        <v>1</v>
      </c>
      <c r="F2034" s="233" t="s">
        <v>205</v>
      </c>
      <c r="G2034" s="230"/>
      <c r="H2034" s="232" t="s">
        <v>1</v>
      </c>
      <c r="I2034" s="234"/>
      <c r="J2034" s="230"/>
      <c r="K2034" s="230"/>
      <c r="L2034" s="235"/>
      <c r="M2034" s="236"/>
      <c r="N2034" s="237"/>
      <c r="O2034" s="237"/>
      <c r="P2034" s="237"/>
      <c r="Q2034" s="237"/>
      <c r="R2034" s="237"/>
      <c r="S2034" s="237"/>
      <c r="T2034" s="23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9" t="s">
        <v>153</v>
      </c>
      <c r="AU2034" s="239" t="s">
        <v>151</v>
      </c>
      <c r="AV2034" s="13" t="s">
        <v>81</v>
      </c>
      <c r="AW2034" s="13" t="s">
        <v>30</v>
      </c>
      <c r="AX2034" s="13" t="s">
        <v>73</v>
      </c>
      <c r="AY2034" s="239" t="s">
        <v>143</v>
      </c>
    </row>
    <row r="2035" s="14" customFormat="1">
      <c r="A2035" s="14"/>
      <c r="B2035" s="240"/>
      <c r="C2035" s="241"/>
      <c r="D2035" s="231" t="s">
        <v>153</v>
      </c>
      <c r="E2035" s="242" t="s">
        <v>1</v>
      </c>
      <c r="F2035" s="243" t="s">
        <v>244</v>
      </c>
      <c r="G2035" s="241"/>
      <c r="H2035" s="244">
        <v>53.700000000000003</v>
      </c>
      <c r="I2035" s="245"/>
      <c r="J2035" s="241"/>
      <c r="K2035" s="241"/>
      <c r="L2035" s="246"/>
      <c r="M2035" s="247"/>
      <c r="N2035" s="248"/>
      <c r="O2035" s="248"/>
      <c r="P2035" s="248"/>
      <c r="Q2035" s="248"/>
      <c r="R2035" s="248"/>
      <c r="S2035" s="248"/>
      <c r="T2035" s="24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50" t="s">
        <v>153</v>
      </c>
      <c r="AU2035" s="250" t="s">
        <v>151</v>
      </c>
      <c r="AV2035" s="14" t="s">
        <v>151</v>
      </c>
      <c r="AW2035" s="14" t="s">
        <v>30</v>
      </c>
      <c r="AX2035" s="14" t="s">
        <v>73</v>
      </c>
      <c r="AY2035" s="250" t="s">
        <v>143</v>
      </c>
    </row>
    <row r="2036" s="14" customFormat="1">
      <c r="A2036" s="14"/>
      <c r="B2036" s="240"/>
      <c r="C2036" s="241"/>
      <c r="D2036" s="231" t="s">
        <v>153</v>
      </c>
      <c r="E2036" s="242" t="s">
        <v>1</v>
      </c>
      <c r="F2036" s="243" t="s">
        <v>245</v>
      </c>
      <c r="G2036" s="241"/>
      <c r="H2036" s="244">
        <v>0.68999999999999995</v>
      </c>
      <c r="I2036" s="245"/>
      <c r="J2036" s="241"/>
      <c r="K2036" s="241"/>
      <c r="L2036" s="246"/>
      <c r="M2036" s="247"/>
      <c r="N2036" s="248"/>
      <c r="O2036" s="248"/>
      <c r="P2036" s="248"/>
      <c r="Q2036" s="248"/>
      <c r="R2036" s="248"/>
      <c r="S2036" s="248"/>
      <c r="T2036" s="249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0" t="s">
        <v>153</v>
      </c>
      <c r="AU2036" s="250" t="s">
        <v>151</v>
      </c>
      <c r="AV2036" s="14" t="s">
        <v>151</v>
      </c>
      <c r="AW2036" s="14" t="s">
        <v>30</v>
      </c>
      <c r="AX2036" s="14" t="s">
        <v>73</v>
      </c>
      <c r="AY2036" s="250" t="s">
        <v>143</v>
      </c>
    </row>
    <row r="2037" s="14" customFormat="1">
      <c r="A2037" s="14"/>
      <c r="B2037" s="240"/>
      <c r="C2037" s="241"/>
      <c r="D2037" s="231" t="s">
        <v>153</v>
      </c>
      <c r="E2037" s="242" t="s">
        <v>1</v>
      </c>
      <c r="F2037" s="243" t="s">
        <v>246</v>
      </c>
      <c r="G2037" s="241"/>
      <c r="H2037" s="244">
        <v>-4.5220000000000002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153</v>
      </c>
      <c r="AU2037" s="250" t="s">
        <v>151</v>
      </c>
      <c r="AV2037" s="14" t="s">
        <v>151</v>
      </c>
      <c r="AW2037" s="14" t="s">
        <v>30</v>
      </c>
      <c r="AX2037" s="14" t="s">
        <v>73</v>
      </c>
      <c r="AY2037" s="250" t="s">
        <v>143</v>
      </c>
    </row>
    <row r="2038" s="13" customFormat="1">
      <c r="A2038" s="13"/>
      <c r="B2038" s="229"/>
      <c r="C2038" s="230"/>
      <c r="D2038" s="231" t="s">
        <v>153</v>
      </c>
      <c r="E2038" s="232" t="s">
        <v>1</v>
      </c>
      <c r="F2038" s="233" t="s">
        <v>207</v>
      </c>
      <c r="G2038" s="230"/>
      <c r="H2038" s="232" t="s">
        <v>1</v>
      </c>
      <c r="I2038" s="234"/>
      <c r="J2038" s="230"/>
      <c r="K2038" s="230"/>
      <c r="L2038" s="235"/>
      <c r="M2038" s="236"/>
      <c r="N2038" s="237"/>
      <c r="O2038" s="237"/>
      <c r="P2038" s="237"/>
      <c r="Q2038" s="237"/>
      <c r="R2038" s="237"/>
      <c r="S2038" s="237"/>
      <c r="T2038" s="238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39" t="s">
        <v>153</v>
      </c>
      <c r="AU2038" s="239" t="s">
        <v>151</v>
      </c>
      <c r="AV2038" s="13" t="s">
        <v>81</v>
      </c>
      <c r="AW2038" s="13" t="s">
        <v>30</v>
      </c>
      <c r="AX2038" s="13" t="s">
        <v>73</v>
      </c>
      <c r="AY2038" s="239" t="s">
        <v>143</v>
      </c>
    </row>
    <row r="2039" s="14" customFormat="1">
      <c r="A2039" s="14"/>
      <c r="B2039" s="240"/>
      <c r="C2039" s="241"/>
      <c r="D2039" s="231" t="s">
        <v>153</v>
      </c>
      <c r="E2039" s="242" t="s">
        <v>1</v>
      </c>
      <c r="F2039" s="243" t="s">
        <v>247</v>
      </c>
      <c r="G2039" s="241"/>
      <c r="H2039" s="244">
        <v>50.203000000000003</v>
      </c>
      <c r="I2039" s="245"/>
      <c r="J2039" s="241"/>
      <c r="K2039" s="241"/>
      <c r="L2039" s="246"/>
      <c r="M2039" s="247"/>
      <c r="N2039" s="248"/>
      <c r="O2039" s="248"/>
      <c r="P2039" s="248"/>
      <c r="Q2039" s="248"/>
      <c r="R2039" s="248"/>
      <c r="S2039" s="248"/>
      <c r="T2039" s="249"/>
      <c r="U2039" s="14"/>
      <c r="V2039" s="14"/>
      <c r="W2039" s="14"/>
      <c r="X2039" s="14"/>
      <c r="Y2039" s="14"/>
      <c r="Z2039" s="14"/>
      <c r="AA2039" s="14"/>
      <c r="AB2039" s="14"/>
      <c r="AC2039" s="14"/>
      <c r="AD2039" s="14"/>
      <c r="AE2039" s="14"/>
      <c r="AT2039" s="250" t="s">
        <v>153</v>
      </c>
      <c r="AU2039" s="250" t="s">
        <v>151</v>
      </c>
      <c r="AV2039" s="14" t="s">
        <v>151</v>
      </c>
      <c r="AW2039" s="14" t="s">
        <v>30</v>
      </c>
      <c r="AX2039" s="14" t="s">
        <v>73</v>
      </c>
      <c r="AY2039" s="250" t="s">
        <v>143</v>
      </c>
    </row>
    <row r="2040" s="14" customFormat="1">
      <c r="A2040" s="14"/>
      <c r="B2040" s="240"/>
      <c r="C2040" s="241"/>
      <c r="D2040" s="231" t="s">
        <v>153</v>
      </c>
      <c r="E2040" s="242" t="s">
        <v>1</v>
      </c>
      <c r="F2040" s="243" t="s">
        <v>248</v>
      </c>
      <c r="G2040" s="241"/>
      <c r="H2040" s="244">
        <v>0.90000000000000002</v>
      </c>
      <c r="I2040" s="245"/>
      <c r="J2040" s="241"/>
      <c r="K2040" s="241"/>
      <c r="L2040" s="246"/>
      <c r="M2040" s="247"/>
      <c r="N2040" s="248"/>
      <c r="O2040" s="248"/>
      <c r="P2040" s="248"/>
      <c r="Q2040" s="248"/>
      <c r="R2040" s="248"/>
      <c r="S2040" s="248"/>
      <c r="T2040" s="24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50" t="s">
        <v>153</v>
      </c>
      <c r="AU2040" s="250" t="s">
        <v>151</v>
      </c>
      <c r="AV2040" s="14" t="s">
        <v>151</v>
      </c>
      <c r="AW2040" s="14" t="s">
        <v>30</v>
      </c>
      <c r="AX2040" s="14" t="s">
        <v>73</v>
      </c>
      <c r="AY2040" s="250" t="s">
        <v>143</v>
      </c>
    </row>
    <row r="2041" s="14" customFormat="1">
      <c r="A2041" s="14"/>
      <c r="B2041" s="240"/>
      <c r="C2041" s="241"/>
      <c r="D2041" s="231" t="s">
        <v>153</v>
      </c>
      <c r="E2041" s="242" t="s">
        <v>1</v>
      </c>
      <c r="F2041" s="243" t="s">
        <v>249</v>
      </c>
      <c r="G2041" s="241"/>
      <c r="H2041" s="244">
        <v>-5.7190000000000003</v>
      </c>
      <c r="I2041" s="245"/>
      <c r="J2041" s="241"/>
      <c r="K2041" s="241"/>
      <c r="L2041" s="246"/>
      <c r="M2041" s="247"/>
      <c r="N2041" s="248"/>
      <c r="O2041" s="248"/>
      <c r="P2041" s="248"/>
      <c r="Q2041" s="248"/>
      <c r="R2041" s="248"/>
      <c r="S2041" s="248"/>
      <c r="T2041" s="249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50" t="s">
        <v>153</v>
      </c>
      <c r="AU2041" s="250" t="s">
        <v>151</v>
      </c>
      <c r="AV2041" s="14" t="s">
        <v>151</v>
      </c>
      <c r="AW2041" s="14" t="s">
        <v>30</v>
      </c>
      <c r="AX2041" s="14" t="s">
        <v>73</v>
      </c>
      <c r="AY2041" s="250" t="s">
        <v>143</v>
      </c>
    </row>
    <row r="2042" s="13" customFormat="1">
      <c r="A2042" s="13"/>
      <c r="B2042" s="229"/>
      <c r="C2042" s="230"/>
      <c r="D2042" s="231" t="s">
        <v>153</v>
      </c>
      <c r="E2042" s="232" t="s">
        <v>1</v>
      </c>
      <c r="F2042" s="233" t="s">
        <v>209</v>
      </c>
      <c r="G2042" s="230"/>
      <c r="H2042" s="232" t="s">
        <v>1</v>
      </c>
      <c r="I2042" s="234"/>
      <c r="J2042" s="230"/>
      <c r="K2042" s="230"/>
      <c r="L2042" s="235"/>
      <c r="M2042" s="236"/>
      <c r="N2042" s="237"/>
      <c r="O2042" s="237"/>
      <c r="P2042" s="237"/>
      <c r="Q2042" s="237"/>
      <c r="R2042" s="237"/>
      <c r="S2042" s="237"/>
      <c r="T2042" s="238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39" t="s">
        <v>153</v>
      </c>
      <c r="AU2042" s="239" t="s">
        <v>151</v>
      </c>
      <c r="AV2042" s="13" t="s">
        <v>81</v>
      </c>
      <c r="AW2042" s="13" t="s">
        <v>30</v>
      </c>
      <c r="AX2042" s="13" t="s">
        <v>73</v>
      </c>
      <c r="AY2042" s="239" t="s">
        <v>143</v>
      </c>
    </row>
    <row r="2043" s="14" customFormat="1">
      <c r="A2043" s="14"/>
      <c r="B2043" s="240"/>
      <c r="C2043" s="241"/>
      <c r="D2043" s="231" t="s">
        <v>153</v>
      </c>
      <c r="E2043" s="242" t="s">
        <v>1</v>
      </c>
      <c r="F2043" s="243" t="s">
        <v>250</v>
      </c>
      <c r="G2043" s="241"/>
      <c r="H2043" s="244">
        <v>15.753</v>
      </c>
      <c r="I2043" s="245"/>
      <c r="J2043" s="241"/>
      <c r="K2043" s="241"/>
      <c r="L2043" s="246"/>
      <c r="M2043" s="247"/>
      <c r="N2043" s="248"/>
      <c r="O2043" s="248"/>
      <c r="P2043" s="248"/>
      <c r="Q2043" s="248"/>
      <c r="R2043" s="248"/>
      <c r="S2043" s="248"/>
      <c r="T2043" s="249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0" t="s">
        <v>153</v>
      </c>
      <c r="AU2043" s="250" t="s">
        <v>151</v>
      </c>
      <c r="AV2043" s="14" t="s">
        <v>151</v>
      </c>
      <c r="AW2043" s="14" t="s">
        <v>30</v>
      </c>
      <c r="AX2043" s="14" t="s">
        <v>73</v>
      </c>
      <c r="AY2043" s="250" t="s">
        <v>143</v>
      </c>
    </row>
    <row r="2044" s="14" customFormat="1">
      <c r="A2044" s="14"/>
      <c r="B2044" s="240"/>
      <c r="C2044" s="241"/>
      <c r="D2044" s="231" t="s">
        <v>153</v>
      </c>
      <c r="E2044" s="242" t="s">
        <v>1</v>
      </c>
      <c r="F2044" s="243" t="s">
        <v>251</v>
      </c>
      <c r="G2044" s="241"/>
      <c r="H2044" s="244">
        <v>-1.484</v>
      </c>
      <c r="I2044" s="245"/>
      <c r="J2044" s="241"/>
      <c r="K2044" s="241"/>
      <c r="L2044" s="246"/>
      <c r="M2044" s="247"/>
      <c r="N2044" s="248"/>
      <c r="O2044" s="248"/>
      <c r="P2044" s="248"/>
      <c r="Q2044" s="248"/>
      <c r="R2044" s="248"/>
      <c r="S2044" s="248"/>
      <c r="T2044" s="249"/>
      <c r="U2044" s="14"/>
      <c r="V2044" s="14"/>
      <c r="W2044" s="14"/>
      <c r="X2044" s="14"/>
      <c r="Y2044" s="14"/>
      <c r="Z2044" s="14"/>
      <c r="AA2044" s="14"/>
      <c r="AB2044" s="14"/>
      <c r="AC2044" s="14"/>
      <c r="AD2044" s="14"/>
      <c r="AE2044" s="14"/>
      <c r="AT2044" s="250" t="s">
        <v>153</v>
      </c>
      <c r="AU2044" s="250" t="s">
        <v>151</v>
      </c>
      <c r="AV2044" s="14" t="s">
        <v>151</v>
      </c>
      <c r="AW2044" s="14" t="s">
        <v>30</v>
      </c>
      <c r="AX2044" s="14" t="s">
        <v>73</v>
      </c>
      <c r="AY2044" s="250" t="s">
        <v>143</v>
      </c>
    </row>
    <row r="2045" s="13" customFormat="1">
      <c r="A2045" s="13"/>
      <c r="B2045" s="229"/>
      <c r="C2045" s="230"/>
      <c r="D2045" s="231" t="s">
        <v>153</v>
      </c>
      <c r="E2045" s="232" t="s">
        <v>1</v>
      </c>
      <c r="F2045" s="233" t="s">
        <v>215</v>
      </c>
      <c r="G2045" s="230"/>
      <c r="H2045" s="232" t="s">
        <v>1</v>
      </c>
      <c r="I2045" s="234"/>
      <c r="J2045" s="230"/>
      <c r="K2045" s="230"/>
      <c r="L2045" s="235"/>
      <c r="M2045" s="236"/>
      <c r="N2045" s="237"/>
      <c r="O2045" s="237"/>
      <c r="P2045" s="237"/>
      <c r="Q2045" s="237"/>
      <c r="R2045" s="237"/>
      <c r="S2045" s="237"/>
      <c r="T2045" s="238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39" t="s">
        <v>153</v>
      </c>
      <c r="AU2045" s="239" t="s">
        <v>151</v>
      </c>
      <c r="AV2045" s="13" t="s">
        <v>81</v>
      </c>
      <c r="AW2045" s="13" t="s">
        <v>30</v>
      </c>
      <c r="AX2045" s="13" t="s">
        <v>73</v>
      </c>
      <c r="AY2045" s="239" t="s">
        <v>143</v>
      </c>
    </row>
    <row r="2046" s="14" customFormat="1">
      <c r="A2046" s="14"/>
      <c r="B2046" s="240"/>
      <c r="C2046" s="241"/>
      <c r="D2046" s="231" t="s">
        <v>153</v>
      </c>
      <c r="E2046" s="242" t="s">
        <v>1</v>
      </c>
      <c r="F2046" s="243" t="s">
        <v>252</v>
      </c>
      <c r="G2046" s="241"/>
      <c r="H2046" s="244">
        <v>59.941000000000002</v>
      </c>
      <c r="I2046" s="245"/>
      <c r="J2046" s="241"/>
      <c r="K2046" s="241"/>
      <c r="L2046" s="246"/>
      <c r="M2046" s="247"/>
      <c r="N2046" s="248"/>
      <c r="O2046" s="248"/>
      <c r="P2046" s="248"/>
      <c r="Q2046" s="248"/>
      <c r="R2046" s="248"/>
      <c r="S2046" s="248"/>
      <c r="T2046" s="249"/>
      <c r="U2046" s="14"/>
      <c r="V2046" s="14"/>
      <c r="W2046" s="14"/>
      <c r="X2046" s="14"/>
      <c r="Y2046" s="14"/>
      <c r="Z2046" s="14"/>
      <c r="AA2046" s="14"/>
      <c r="AB2046" s="14"/>
      <c r="AC2046" s="14"/>
      <c r="AD2046" s="14"/>
      <c r="AE2046" s="14"/>
      <c r="AT2046" s="250" t="s">
        <v>153</v>
      </c>
      <c r="AU2046" s="250" t="s">
        <v>151</v>
      </c>
      <c r="AV2046" s="14" t="s">
        <v>151</v>
      </c>
      <c r="AW2046" s="14" t="s">
        <v>30</v>
      </c>
      <c r="AX2046" s="14" t="s">
        <v>73</v>
      </c>
      <c r="AY2046" s="250" t="s">
        <v>143</v>
      </c>
    </row>
    <row r="2047" s="14" customFormat="1">
      <c r="A2047" s="14"/>
      <c r="B2047" s="240"/>
      <c r="C2047" s="241"/>
      <c r="D2047" s="231" t="s">
        <v>153</v>
      </c>
      <c r="E2047" s="242" t="s">
        <v>1</v>
      </c>
      <c r="F2047" s="243" t="s">
        <v>253</v>
      </c>
      <c r="G2047" s="241"/>
      <c r="H2047" s="244">
        <v>9.3149999999999995</v>
      </c>
      <c r="I2047" s="245"/>
      <c r="J2047" s="241"/>
      <c r="K2047" s="241"/>
      <c r="L2047" s="246"/>
      <c r="M2047" s="247"/>
      <c r="N2047" s="248"/>
      <c r="O2047" s="248"/>
      <c r="P2047" s="248"/>
      <c r="Q2047" s="248"/>
      <c r="R2047" s="248"/>
      <c r="S2047" s="248"/>
      <c r="T2047" s="249"/>
      <c r="U2047" s="14"/>
      <c r="V2047" s="14"/>
      <c r="W2047" s="14"/>
      <c r="X2047" s="14"/>
      <c r="Y2047" s="14"/>
      <c r="Z2047" s="14"/>
      <c r="AA2047" s="14"/>
      <c r="AB2047" s="14"/>
      <c r="AC2047" s="14"/>
      <c r="AD2047" s="14"/>
      <c r="AE2047" s="14"/>
      <c r="AT2047" s="250" t="s">
        <v>153</v>
      </c>
      <c r="AU2047" s="250" t="s">
        <v>151</v>
      </c>
      <c r="AV2047" s="14" t="s">
        <v>151</v>
      </c>
      <c r="AW2047" s="14" t="s">
        <v>30</v>
      </c>
      <c r="AX2047" s="14" t="s">
        <v>73</v>
      </c>
      <c r="AY2047" s="250" t="s">
        <v>143</v>
      </c>
    </row>
    <row r="2048" s="14" customFormat="1">
      <c r="A2048" s="14"/>
      <c r="B2048" s="240"/>
      <c r="C2048" s="241"/>
      <c r="D2048" s="231" t="s">
        <v>153</v>
      </c>
      <c r="E2048" s="242" t="s">
        <v>1</v>
      </c>
      <c r="F2048" s="243" t="s">
        <v>254</v>
      </c>
      <c r="G2048" s="241"/>
      <c r="H2048" s="244">
        <v>-5.2370000000000001</v>
      </c>
      <c r="I2048" s="245"/>
      <c r="J2048" s="241"/>
      <c r="K2048" s="241"/>
      <c r="L2048" s="246"/>
      <c r="M2048" s="247"/>
      <c r="N2048" s="248"/>
      <c r="O2048" s="248"/>
      <c r="P2048" s="248"/>
      <c r="Q2048" s="248"/>
      <c r="R2048" s="248"/>
      <c r="S2048" s="248"/>
      <c r="T2048" s="249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50" t="s">
        <v>153</v>
      </c>
      <c r="AU2048" s="250" t="s">
        <v>151</v>
      </c>
      <c r="AV2048" s="14" t="s">
        <v>151</v>
      </c>
      <c r="AW2048" s="14" t="s">
        <v>30</v>
      </c>
      <c r="AX2048" s="14" t="s">
        <v>73</v>
      </c>
      <c r="AY2048" s="250" t="s">
        <v>143</v>
      </c>
    </row>
    <row r="2049" s="13" customFormat="1">
      <c r="A2049" s="13"/>
      <c r="B2049" s="229"/>
      <c r="C2049" s="230"/>
      <c r="D2049" s="231" t="s">
        <v>153</v>
      </c>
      <c r="E2049" s="232" t="s">
        <v>1</v>
      </c>
      <c r="F2049" s="233" t="s">
        <v>213</v>
      </c>
      <c r="G2049" s="230"/>
      <c r="H2049" s="232" t="s">
        <v>1</v>
      </c>
      <c r="I2049" s="234"/>
      <c r="J2049" s="230"/>
      <c r="K2049" s="230"/>
      <c r="L2049" s="235"/>
      <c r="M2049" s="236"/>
      <c r="N2049" s="237"/>
      <c r="O2049" s="237"/>
      <c r="P2049" s="237"/>
      <c r="Q2049" s="237"/>
      <c r="R2049" s="237"/>
      <c r="S2049" s="237"/>
      <c r="T2049" s="23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9" t="s">
        <v>153</v>
      </c>
      <c r="AU2049" s="239" t="s">
        <v>151</v>
      </c>
      <c r="AV2049" s="13" t="s">
        <v>81</v>
      </c>
      <c r="AW2049" s="13" t="s">
        <v>30</v>
      </c>
      <c r="AX2049" s="13" t="s">
        <v>73</v>
      </c>
      <c r="AY2049" s="239" t="s">
        <v>143</v>
      </c>
    </row>
    <row r="2050" s="14" customFormat="1">
      <c r="A2050" s="14"/>
      <c r="B2050" s="240"/>
      <c r="C2050" s="241"/>
      <c r="D2050" s="231" t="s">
        <v>153</v>
      </c>
      <c r="E2050" s="242" t="s">
        <v>1</v>
      </c>
      <c r="F2050" s="243" t="s">
        <v>255</v>
      </c>
      <c r="G2050" s="241"/>
      <c r="H2050" s="244">
        <v>13.319000000000001</v>
      </c>
      <c r="I2050" s="245"/>
      <c r="J2050" s="241"/>
      <c r="K2050" s="241"/>
      <c r="L2050" s="246"/>
      <c r="M2050" s="247"/>
      <c r="N2050" s="248"/>
      <c r="O2050" s="248"/>
      <c r="P2050" s="248"/>
      <c r="Q2050" s="248"/>
      <c r="R2050" s="248"/>
      <c r="S2050" s="248"/>
      <c r="T2050" s="249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50" t="s">
        <v>153</v>
      </c>
      <c r="AU2050" s="250" t="s">
        <v>151</v>
      </c>
      <c r="AV2050" s="14" t="s">
        <v>151</v>
      </c>
      <c r="AW2050" s="14" t="s">
        <v>30</v>
      </c>
      <c r="AX2050" s="14" t="s">
        <v>73</v>
      </c>
      <c r="AY2050" s="250" t="s">
        <v>143</v>
      </c>
    </row>
    <row r="2051" s="14" customFormat="1">
      <c r="A2051" s="14"/>
      <c r="B2051" s="240"/>
      <c r="C2051" s="241"/>
      <c r="D2051" s="231" t="s">
        <v>153</v>
      </c>
      <c r="E2051" s="242" t="s">
        <v>1</v>
      </c>
      <c r="F2051" s="243" t="s">
        <v>234</v>
      </c>
      <c r="G2051" s="241"/>
      <c r="H2051" s="244">
        <v>-1.202</v>
      </c>
      <c r="I2051" s="245"/>
      <c r="J2051" s="241"/>
      <c r="K2051" s="241"/>
      <c r="L2051" s="246"/>
      <c r="M2051" s="247"/>
      <c r="N2051" s="248"/>
      <c r="O2051" s="248"/>
      <c r="P2051" s="248"/>
      <c r="Q2051" s="248"/>
      <c r="R2051" s="248"/>
      <c r="S2051" s="248"/>
      <c r="T2051" s="249"/>
      <c r="U2051" s="14"/>
      <c r="V2051" s="14"/>
      <c r="W2051" s="14"/>
      <c r="X2051" s="14"/>
      <c r="Y2051" s="14"/>
      <c r="Z2051" s="14"/>
      <c r="AA2051" s="14"/>
      <c r="AB2051" s="14"/>
      <c r="AC2051" s="14"/>
      <c r="AD2051" s="14"/>
      <c r="AE2051" s="14"/>
      <c r="AT2051" s="250" t="s">
        <v>153</v>
      </c>
      <c r="AU2051" s="250" t="s">
        <v>151</v>
      </c>
      <c r="AV2051" s="14" t="s">
        <v>151</v>
      </c>
      <c r="AW2051" s="14" t="s">
        <v>30</v>
      </c>
      <c r="AX2051" s="14" t="s">
        <v>73</v>
      </c>
      <c r="AY2051" s="250" t="s">
        <v>143</v>
      </c>
    </row>
    <row r="2052" s="13" customFormat="1">
      <c r="A2052" s="13"/>
      <c r="B2052" s="229"/>
      <c r="C2052" s="230"/>
      <c r="D2052" s="231" t="s">
        <v>153</v>
      </c>
      <c r="E2052" s="232" t="s">
        <v>1</v>
      </c>
      <c r="F2052" s="233" t="s">
        <v>211</v>
      </c>
      <c r="G2052" s="230"/>
      <c r="H2052" s="232" t="s">
        <v>1</v>
      </c>
      <c r="I2052" s="234"/>
      <c r="J2052" s="230"/>
      <c r="K2052" s="230"/>
      <c r="L2052" s="235"/>
      <c r="M2052" s="236"/>
      <c r="N2052" s="237"/>
      <c r="O2052" s="237"/>
      <c r="P2052" s="237"/>
      <c r="Q2052" s="237"/>
      <c r="R2052" s="237"/>
      <c r="S2052" s="237"/>
      <c r="T2052" s="23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39" t="s">
        <v>153</v>
      </c>
      <c r="AU2052" s="239" t="s">
        <v>151</v>
      </c>
      <c r="AV2052" s="13" t="s">
        <v>81</v>
      </c>
      <c r="AW2052" s="13" t="s">
        <v>30</v>
      </c>
      <c r="AX2052" s="13" t="s">
        <v>73</v>
      </c>
      <c r="AY2052" s="239" t="s">
        <v>143</v>
      </c>
    </row>
    <row r="2053" s="14" customFormat="1">
      <c r="A2053" s="14"/>
      <c r="B2053" s="240"/>
      <c r="C2053" s="241"/>
      <c r="D2053" s="231" t="s">
        <v>153</v>
      </c>
      <c r="E2053" s="242" t="s">
        <v>1</v>
      </c>
      <c r="F2053" s="243" t="s">
        <v>256</v>
      </c>
      <c r="G2053" s="241"/>
      <c r="H2053" s="244">
        <v>38.393999999999998</v>
      </c>
      <c r="I2053" s="245"/>
      <c r="J2053" s="241"/>
      <c r="K2053" s="241"/>
      <c r="L2053" s="246"/>
      <c r="M2053" s="247"/>
      <c r="N2053" s="248"/>
      <c r="O2053" s="248"/>
      <c r="P2053" s="248"/>
      <c r="Q2053" s="248"/>
      <c r="R2053" s="248"/>
      <c r="S2053" s="248"/>
      <c r="T2053" s="249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50" t="s">
        <v>153</v>
      </c>
      <c r="AU2053" s="250" t="s">
        <v>151</v>
      </c>
      <c r="AV2053" s="14" t="s">
        <v>151</v>
      </c>
      <c r="AW2053" s="14" t="s">
        <v>30</v>
      </c>
      <c r="AX2053" s="14" t="s">
        <v>73</v>
      </c>
      <c r="AY2053" s="250" t="s">
        <v>143</v>
      </c>
    </row>
    <row r="2054" s="14" customFormat="1">
      <c r="A2054" s="14"/>
      <c r="B2054" s="240"/>
      <c r="C2054" s="241"/>
      <c r="D2054" s="231" t="s">
        <v>153</v>
      </c>
      <c r="E2054" s="242" t="s">
        <v>1</v>
      </c>
      <c r="F2054" s="243" t="s">
        <v>234</v>
      </c>
      <c r="G2054" s="241"/>
      <c r="H2054" s="244">
        <v>-1.202</v>
      </c>
      <c r="I2054" s="245"/>
      <c r="J2054" s="241"/>
      <c r="K2054" s="241"/>
      <c r="L2054" s="246"/>
      <c r="M2054" s="247"/>
      <c r="N2054" s="248"/>
      <c r="O2054" s="248"/>
      <c r="P2054" s="248"/>
      <c r="Q2054" s="248"/>
      <c r="R2054" s="248"/>
      <c r="S2054" s="248"/>
      <c r="T2054" s="249"/>
      <c r="U2054" s="14"/>
      <c r="V2054" s="14"/>
      <c r="W2054" s="14"/>
      <c r="X2054" s="14"/>
      <c r="Y2054" s="14"/>
      <c r="Z2054" s="14"/>
      <c r="AA2054" s="14"/>
      <c r="AB2054" s="14"/>
      <c r="AC2054" s="14"/>
      <c r="AD2054" s="14"/>
      <c r="AE2054" s="14"/>
      <c r="AT2054" s="250" t="s">
        <v>153</v>
      </c>
      <c r="AU2054" s="250" t="s">
        <v>151</v>
      </c>
      <c r="AV2054" s="14" t="s">
        <v>151</v>
      </c>
      <c r="AW2054" s="14" t="s">
        <v>30</v>
      </c>
      <c r="AX2054" s="14" t="s">
        <v>73</v>
      </c>
      <c r="AY2054" s="250" t="s">
        <v>143</v>
      </c>
    </row>
    <row r="2055" s="13" customFormat="1">
      <c r="A2055" s="13"/>
      <c r="B2055" s="229"/>
      <c r="C2055" s="230"/>
      <c r="D2055" s="231" t="s">
        <v>153</v>
      </c>
      <c r="E2055" s="232" t="s">
        <v>1</v>
      </c>
      <c r="F2055" s="233" t="s">
        <v>257</v>
      </c>
      <c r="G2055" s="230"/>
      <c r="H2055" s="232" t="s">
        <v>1</v>
      </c>
      <c r="I2055" s="234"/>
      <c r="J2055" s="230"/>
      <c r="K2055" s="230"/>
      <c r="L2055" s="235"/>
      <c r="M2055" s="236"/>
      <c r="N2055" s="237"/>
      <c r="O2055" s="237"/>
      <c r="P2055" s="237"/>
      <c r="Q2055" s="237"/>
      <c r="R2055" s="237"/>
      <c r="S2055" s="237"/>
      <c r="T2055" s="238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39" t="s">
        <v>153</v>
      </c>
      <c r="AU2055" s="239" t="s">
        <v>151</v>
      </c>
      <c r="AV2055" s="13" t="s">
        <v>81</v>
      </c>
      <c r="AW2055" s="13" t="s">
        <v>30</v>
      </c>
      <c r="AX2055" s="13" t="s">
        <v>73</v>
      </c>
      <c r="AY2055" s="239" t="s">
        <v>143</v>
      </c>
    </row>
    <row r="2056" s="13" customFormat="1">
      <c r="A2056" s="13"/>
      <c r="B2056" s="229"/>
      <c r="C2056" s="230"/>
      <c r="D2056" s="231" t="s">
        <v>153</v>
      </c>
      <c r="E2056" s="232" t="s">
        <v>1</v>
      </c>
      <c r="F2056" s="233" t="s">
        <v>213</v>
      </c>
      <c r="G2056" s="230"/>
      <c r="H2056" s="232" t="s">
        <v>1</v>
      </c>
      <c r="I2056" s="234"/>
      <c r="J2056" s="230"/>
      <c r="K2056" s="230"/>
      <c r="L2056" s="235"/>
      <c r="M2056" s="236"/>
      <c r="N2056" s="237"/>
      <c r="O2056" s="237"/>
      <c r="P2056" s="237"/>
      <c r="Q2056" s="237"/>
      <c r="R2056" s="237"/>
      <c r="S2056" s="237"/>
      <c r="T2056" s="238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39" t="s">
        <v>153</v>
      </c>
      <c r="AU2056" s="239" t="s">
        <v>151</v>
      </c>
      <c r="AV2056" s="13" t="s">
        <v>81</v>
      </c>
      <c r="AW2056" s="13" t="s">
        <v>30</v>
      </c>
      <c r="AX2056" s="13" t="s">
        <v>73</v>
      </c>
      <c r="AY2056" s="239" t="s">
        <v>143</v>
      </c>
    </row>
    <row r="2057" s="14" customFormat="1">
      <c r="A2057" s="14"/>
      <c r="B2057" s="240"/>
      <c r="C2057" s="241"/>
      <c r="D2057" s="231" t="s">
        <v>153</v>
      </c>
      <c r="E2057" s="242" t="s">
        <v>1</v>
      </c>
      <c r="F2057" s="243" t="s">
        <v>258</v>
      </c>
      <c r="G2057" s="241"/>
      <c r="H2057" s="244">
        <v>-6.0540000000000003</v>
      </c>
      <c r="I2057" s="245"/>
      <c r="J2057" s="241"/>
      <c r="K2057" s="241"/>
      <c r="L2057" s="246"/>
      <c r="M2057" s="247"/>
      <c r="N2057" s="248"/>
      <c r="O2057" s="248"/>
      <c r="P2057" s="248"/>
      <c r="Q2057" s="248"/>
      <c r="R2057" s="248"/>
      <c r="S2057" s="248"/>
      <c r="T2057" s="249"/>
      <c r="U2057" s="14"/>
      <c r="V2057" s="14"/>
      <c r="W2057" s="14"/>
      <c r="X2057" s="14"/>
      <c r="Y2057" s="14"/>
      <c r="Z2057" s="14"/>
      <c r="AA2057" s="14"/>
      <c r="AB2057" s="14"/>
      <c r="AC2057" s="14"/>
      <c r="AD2057" s="14"/>
      <c r="AE2057" s="14"/>
      <c r="AT2057" s="250" t="s">
        <v>153</v>
      </c>
      <c r="AU2057" s="250" t="s">
        <v>151</v>
      </c>
      <c r="AV2057" s="14" t="s">
        <v>151</v>
      </c>
      <c r="AW2057" s="14" t="s">
        <v>30</v>
      </c>
      <c r="AX2057" s="14" t="s">
        <v>73</v>
      </c>
      <c r="AY2057" s="250" t="s">
        <v>143</v>
      </c>
    </row>
    <row r="2058" s="14" customFormat="1">
      <c r="A2058" s="14"/>
      <c r="B2058" s="240"/>
      <c r="C2058" s="241"/>
      <c r="D2058" s="231" t="s">
        <v>153</v>
      </c>
      <c r="E2058" s="242" t="s">
        <v>1</v>
      </c>
      <c r="F2058" s="243" t="s">
        <v>259</v>
      </c>
      <c r="G2058" s="241"/>
      <c r="H2058" s="244">
        <v>0.90800000000000003</v>
      </c>
      <c r="I2058" s="245"/>
      <c r="J2058" s="241"/>
      <c r="K2058" s="241"/>
      <c r="L2058" s="246"/>
      <c r="M2058" s="247"/>
      <c r="N2058" s="248"/>
      <c r="O2058" s="248"/>
      <c r="P2058" s="248"/>
      <c r="Q2058" s="248"/>
      <c r="R2058" s="248"/>
      <c r="S2058" s="248"/>
      <c r="T2058" s="249"/>
      <c r="U2058" s="14"/>
      <c r="V2058" s="14"/>
      <c r="W2058" s="14"/>
      <c r="X2058" s="14"/>
      <c r="Y2058" s="14"/>
      <c r="Z2058" s="14"/>
      <c r="AA2058" s="14"/>
      <c r="AB2058" s="14"/>
      <c r="AC2058" s="14"/>
      <c r="AD2058" s="14"/>
      <c r="AE2058" s="14"/>
      <c r="AT2058" s="250" t="s">
        <v>153</v>
      </c>
      <c r="AU2058" s="250" t="s">
        <v>151</v>
      </c>
      <c r="AV2058" s="14" t="s">
        <v>151</v>
      </c>
      <c r="AW2058" s="14" t="s">
        <v>30</v>
      </c>
      <c r="AX2058" s="14" t="s">
        <v>73</v>
      </c>
      <c r="AY2058" s="250" t="s">
        <v>143</v>
      </c>
    </row>
    <row r="2059" s="13" customFormat="1">
      <c r="A2059" s="13"/>
      <c r="B2059" s="229"/>
      <c r="C2059" s="230"/>
      <c r="D2059" s="231" t="s">
        <v>153</v>
      </c>
      <c r="E2059" s="232" t="s">
        <v>1</v>
      </c>
      <c r="F2059" s="233" t="s">
        <v>211</v>
      </c>
      <c r="G2059" s="230"/>
      <c r="H2059" s="232" t="s">
        <v>1</v>
      </c>
      <c r="I2059" s="234"/>
      <c r="J2059" s="230"/>
      <c r="K2059" s="230"/>
      <c r="L2059" s="235"/>
      <c r="M2059" s="236"/>
      <c r="N2059" s="237"/>
      <c r="O2059" s="237"/>
      <c r="P2059" s="237"/>
      <c r="Q2059" s="237"/>
      <c r="R2059" s="237"/>
      <c r="S2059" s="237"/>
      <c r="T2059" s="238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T2059" s="239" t="s">
        <v>153</v>
      </c>
      <c r="AU2059" s="239" t="s">
        <v>151</v>
      </c>
      <c r="AV2059" s="13" t="s">
        <v>81</v>
      </c>
      <c r="AW2059" s="13" t="s">
        <v>30</v>
      </c>
      <c r="AX2059" s="13" t="s">
        <v>73</v>
      </c>
      <c r="AY2059" s="239" t="s">
        <v>143</v>
      </c>
    </row>
    <row r="2060" s="14" customFormat="1">
      <c r="A2060" s="14"/>
      <c r="B2060" s="240"/>
      <c r="C2060" s="241"/>
      <c r="D2060" s="231" t="s">
        <v>153</v>
      </c>
      <c r="E2060" s="242" t="s">
        <v>1</v>
      </c>
      <c r="F2060" s="243" t="s">
        <v>260</v>
      </c>
      <c r="G2060" s="241"/>
      <c r="H2060" s="244">
        <v>-24.536000000000001</v>
      </c>
      <c r="I2060" s="245"/>
      <c r="J2060" s="241"/>
      <c r="K2060" s="241"/>
      <c r="L2060" s="246"/>
      <c r="M2060" s="247"/>
      <c r="N2060" s="248"/>
      <c r="O2060" s="248"/>
      <c r="P2060" s="248"/>
      <c r="Q2060" s="248"/>
      <c r="R2060" s="248"/>
      <c r="S2060" s="248"/>
      <c r="T2060" s="249"/>
      <c r="U2060" s="14"/>
      <c r="V2060" s="14"/>
      <c r="W2060" s="14"/>
      <c r="X2060" s="14"/>
      <c r="Y2060" s="14"/>
      <c r="Z2060" s="14"/>
      <c r="AA2060" s="14"/>
      <c r="AB2060" s="14"/>
      <c r="AC2060" s="14"/>
      <c r="AD2060" s="14"/>
      <c r="AE2060" s="14"/>
      <c r="AT2060" s="250" t="s">
        <v>153</v>
      </c>
      <c r="AU2060" s="250" t="s">
        <v>151</v>
      </c>
      <c r="AV2060" s="14" t="s">
        <v>151</v>
      </c>
      <c r="AW2060" s="14" t="s">
        <v>30</v>
      </c>
      <c r="AX2060" s="14" t="s">
        <v>73</v>
      </c>
      <c r="AY2060" s="250" t="s">
        <v>143</v>
      </c>
    </row>
    <row r="2061" s="14" customFormat="1">
      <c r="A2061" s="14"/>
      <c r="B2061" s="240"/>
      <c r="C2061" s="241"/>
      <c r="D2061" s="231" t="s">
        <v>153</v>
      </c>
      <c r="E2061" s="242" t="s">
        <v>1</v>
      </c>
      <c r="F2061" s="243" t="s">
        <v>261</v>
      </c>
      <c r="G2061" s="241"/>
      <c r="H2061" s="244">
        <v>1.202</v>
      </c>
      <c r="I2061" s="245"/>
      <c r="J2061" s="241"/>
      <c r="K2061" s="241"/>
      <c r="L2061" s="246"/>
      <c r="M2061" s="247"/>
      <c r="N2061" s="248"/>
      <c r="O2061" s="248"/>
      <c r="P2061" s="248"/>
      <c r="Q2061" s="248"/>
      <c r="R2061" s="248"/>
      <c r="S2061" s="248"/>
      <c r="T2061" s="249"/>
      <c r="U2061" s="14"/>
      <c r="V2061" s="14"/>
      <c r="W2061" s="14"/>
      <c r="X2061" s="14"/>
      <c r="Y2061" s="14"/>
      <c r="Z2061" s="14"/>
      <c r="AA2061" s="14"/>
      <c r="AB2061" s="14"/>
      <c r="AC2061" s="14"/>
      <c r="AD2061" s="14"/>
      <c r="AE2061" s="14"/>
      <c r="AT2061" s="250" t="s">
        <v>153</v>
      </c>
      <c r="AU2061" s="250" t="s">
        <v>151</v>
      </c>
      <c r="AV2061" s="14" t="s">
        <v>151</v>
      </c>
      <c r="AW2061" s="14" t="s">
        <v>30</v>
      </c>
      <c r="AX2061" s="14" t="s">
        <v>73</v>
      </c>
      <c r="AY2061" s="250" t="s">
        <v>143</v>
      </c>
    </row>
    <row r="2062" s="15" customFormat="1">
      <c r="A2062" s="15"/>
      <c r="B2062" s="251"/>
      <c r="C2062" s="252"/>
      <c r="D2062" s="231" t="s">
        <v>153</v>
      </c>
      <c r="E2062" s="253" t="s">
        <v>1</v>
      </c>
      <c r="F2062" s="254" t="s">
        <v>163</v>
      </c>
      <c r="G2062" s="252"/>
      <c r="H2062" s="255">
        <v>320.17900000000009</v>
      </c>
      <c r="I2062" s="256"/>
      <c r="J2062" s="252"/>
      <c r="K2062" s="252"/>
      <c r="L2062" s="257"/>
      <c r="M2062" s="258"/>
      <c r="N2062" s="259"/>
      <c r="O2062" s="259"/>
      <c r="P2062" s="259"/>
      <c r="Q2062" s="259"/>
      <c r="R2062" s="259"/>
      <c r="S2062" s="259"/>
      <c r="T2062" s="260"/>
      <c r="U2062" s="15"/>
      <c r="V2062" s="15"/>
      <c r="W2062" s="15"/>
      <c r="X2062" s="15"/>
      <c r="Y2062" s="15"/>
      <c r="Z2062" s="15"/>
      <c r="AA2062" s="15"/>
      <c r="AB2062" s="15"/>
      <c r="AC2062" s="15"/>
      <c r="AD2062" s="15"/>
      <c r="AE2062" s="15"/>
      <c r="AT2062" s="261" t="s">
        <v>153</v>
      </c>
      <c r="AU2062" s="261" t="s">
        <v>151</v>
      </c>
      <c r="AV2062" s="15" t="s">
        <v>150</v>
      </c>
      <c r="AW2062" s="15" t="s">
        <v>30</v>
      </c>
      <c r="AX2062" s="15" t="s">
        <v>81</v>
      </c>
      <c r="AY2062" s="261" t="s">
        <v>143</v>
      </c>
    </row>
    <row r="2063" s="2" customFormat="1" ht="33" customHeight="1">
      <c r="A2063" s="38"/>
      <c r="B2063" s="39"/>
      <c r="C2063" s="215" t="s">
        <v>2066</v>
      </c>
      <c r="D2063" s="215" t="s">
        <v>146</v>
      </c>
      <c r="E2063" s="216" t="s">
        <v>2067</v>
      </c>
      <c r="F2063" s="217" t="s">
        <v>2068</v>
      </c>
      <c r="G2063" s="218" t="s">
        <v>185</v>
      </c>
      <c r="H2063" s="219">
        <v>320.17899999999997</v>
      </c>
      <c r="I2063" s="220"/>
      <c r="J2063" s="221">
        <f>ROUND(I2063*H2063,2)</f>
        <v>0</v>
      </c>
      <c r="K2063" s="222"/>
      <c r="L2063" s="44"/>
      <c r="M2063" s="223" t="s">
        <v>1</v>
      </c>
      <c r="N2063" s="224" t="s">
        <v>39</v>
      </c>
      <c r="O2063" s="91"/>
      <c r="P2063" s="225">
        <f>O2063*H2063</f>
        <v>0</v>
      </c>
      <c r="Q2063" s="225">
        <v>0.00025999999999999998</v>
      </c>
      <c r="R2063" s="225">
        <f>Q2063*H2063</f>
        <v>0.08324653999999998</v>
      </c>
      <c r="S2063" s="225">
        <v>0</v>
      </c>
      <c r="T2063" s="226">
        <f>S2063*H2063</f>
        <v>0</v>
      </c>
      <c r="U2063" s="38"/>
      <c r="V2063" s="38"/>
      <c r="W2063" s="38"/>
      <c r="X2063" s="38"/>
      <c r="Y2063" s="38"/>
      <c r="Z2063" s="38"/>
      <c r="AA2063" s="38"/>
      <c r="AB2063" s="38"/>
      <c r="AC2063" s="38"/>
      <c r="AD2063" s="38"/>
      <c r="AE2063" s="38"/>
      <c r="AR2063" s="227" t="s">
        <v>279</v>
      </c>
      <c r="AT2063" s="227" t="s">
        <v>146</v>
      </c>
      <c r="AU2063" s="227" t="s">
        <v>151</v>
      </c>
      <c r="AY2063" s="17" t="s">
        <v>143</v>
      </c>
      <c r="BE2063" s="228">
        <f>IF(N2063="základní",J2063,0)</f>
        <v>0</v>
      </c>
      <c r="BF2063" s="228">
        <f>IF(N2063="snížená",J2063,0)</f>
        <v>0</v>
      </c>
      <c r="BG2063" s="228">
        <f>IF(N2063="zákl. přenesená",J2063,0)</f>
        <v>0</v>
      </c>
      <c r="BH2063" s="228">
        <f>IF(N2063="sníž. přenesená",J2063,0)</f>
        <v>0</v>
      </c>
      <c r="BI2063" s="228">
        <f>IF(N2063="nulová",J2063,0)</f>
        <v>0</v>
      </c>
      <c r="BJ2063" s="17" t="s">
        <v>151</v>
      </c>
      <c r="BK2063" s="228">
        <f>ROUND(I2063*H2063,2)</f>
        <v>0</v>
      </c>
      <c r="BL2063" s="17" t="s">
        <v>279</v>
      </c>
      <c r="BM2063" s="227" t="s">
        <v>2069</v>
      </c>
    </row>
    <row r="2064" s="13" customFormat="1">
      <c r="A2064" s="13"/>
      <c r="B2064" s="229"/>
      <c r="C2064" s="230"/>
      <c r="D2064" s="231" t="s">
        <v>153</v>
      </c>
      <c r="E2064" s="232" t="s">
        <v>1</v>
      </c>
      <c r="F2064" s="233" t="s">
        <v>2030</v>
      </c>
      <c r="G2064" s="230"/>
      <c r="H2064" s="232" t="s">
        <v>1</v>
      </c>
      <c r="I2064" s="234"/>
      <c r="J2064" s="230"/>
      <c r="K2064" s="230"/>
      <c r="L2064" s="235"/>
      <c r="M2064" s="236"/>
      <c r="N2064" s="237"/>
      <c r="O2064" s="237"/>
      <c r="P2064" s="237"/>
      <c r="Q2064" s="237"/>
      <c r="R2064" s="237"/>
      <c r="S2064" s="237"/>
      <c r="T2064" s="238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39" t="s">
        <v>153</v>
      </c>
      <c r="AU2064" s="239" t="s">
        <v>151</v>
      </c>
      <c r="AV2064" s="13" t="s">
        <v>81</v>
      </c>
      <c r="AW2064" s="13" t="s">
        <v>30</v>
      </c>
      <c r="AX2064" s="13" t="s">
        <v>73</v>
      </c>
      <c r="AY2064" s="239" t="s">
        <v>143</v>
      </c>
    </row>
    <row r="2065" s="13" customFormat="1">
      <c r="A2065" s="13"/>
      <c r="B2065" s="229"/>
      <c r="C2065" s="230"/>
      <c r="D2065" s="231" t="s">
        <v>153</v>
      </c>
      <c r="E2065" s="232" t="s">
        <v>1</v>
      </c>
      <c r="F2065" s="233" t="s">
        <v>203</v>
      </c>
      <c r="G2065" s="230"/>
      <c r="H2065" s="232" t="s">
        <v>1</v>
      </c>
      <c r="I2065" s="234"/>
      <c r="J2065" s="230"/>
      <c r="K2065" s="230"/>
      <c r="L2065" s="235"/>
      <c r="M2065" s="236"/>
      <c r="N2065" s="237"/>
      <c r="O2065" s="237"/>
      <c r="P2065" s="237"/>
      <c r="Q2065" s="237"/>
      <c r="R2065" s="237"/>
      <c r="S2065" s="237"/>
      <c r="T2065" s="238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T2065" s="239" t="s">
        <v>153</v>
      </c>
      <c r="AU2065" s="239" t="s">
        <v>151</v>
      </c>
      <c r="AV2065" s="13" t="s">
        <v>81</v>
      </c>
      <c r="AW2065" s="13" t="s">
        <v>30</v>
      </c>
      <c r="AX2065" s="13" t="s">
        <v>73</v>
      </c>
      <c r="AY2065" s="239" t="s">
        <v>143</v>
      </c>
    </row>
    <row r="2066" s="14" customFormat="1">
      <c r="A2066" s="14"/>
      <c r="B2066" s="240"/>
      <c r="C2066" s="241"/>
      <c r="D2066" s="231" t="s">
        <v>153</v>
      </c>
      <c r="E2066" s="242" t="s">
        <v>1</v>
      </c>
      <c r="F2066" s="243" t="s">
        <v>204</v>
      </c>
      <c r="G2066" s="241"/>
      <c r="H2066" s="244">
        <v>14.574</v>
      </c>
      <c r="I2066" s="245"/>
      <c r="J2066" s="241"/>
      <c r="K2066" s="241"/>
      <c r="L2066" s="246"/>
      <c r="M2066" s="247"/>
      <c r="N2066" s="248"/>
      <c r="O2066" s="248"/>
      <c r="P2066" s="248"/>
      <c r="Q2066" s="248"/>
      <c r="R2066" s="248"/>
      <c r="S2066" s="248"/>
      <c r="T2066" s="249"/>
      <c r="U2066" s="14"/>
      <c r="V2066" s="14"/>
      <c r="W2066" s="14"/>
      <c r="X2066" s="14"/>
      <c r="Y2066" s="14"/>
      <c r="Z2066" s="14"/>
      <c r="AA2066" s="14"/>
      <c r="AB2066" s="14"/>
      <c r="AC2066" s="14"/>
      <c r="AD2066" s="14"/>
      <c r="AE2066" s="14"/>
      <c r="AT2066" s="250" t="s">
        <v>153</v>
      </c>
      <c r="AU2066" s="250" t="s">
        <v>151</v>
      </c>
      <c r="AV2066" s="14" t="s">
        <v>151</v>
      </c>
      <c r="AW2066" s="14" t="s">
        <v>30</v>
      </c>
      <c r="AX2066" s="14" t="s">
        <v>73</v>
      </c>
      <c r="AY2066" s="250" t="s">
        <v>143</v>
      </c>
    </row>
    <row r="2067" s="13" customFormat="1">
      <c r="A2067" s="13"/>
      <c r="B2067" s="229"/>
      <c r="C2067" s="230"/>
      <c r="D2067" s="231" t="s">
        <v>153</v>
      </c>
      <c r="E2067" s="232" t="s">
        <v>1</v>
      </c>
      <c r="F2067" s="233" t="s">
        <v>205</v>
      </c>
      <c r="G2067" s="230"/>
      <c r="H2067" s="232" t="s">
        <v>1</v>
      </c>
      <c r="I2067" s="234"/>
      <c r="J2067" s="230"/>
      <c r="K2067" s="230"/>
      <c r="L2067" s="235"/>
      <c r="M2067" s="236"/>
      <c r="N2067" s="237"/>
      <c r="O2067" s="237"/>
      <c r="P2067" s="237"/>
      <c r="Q2067" s="237"/>
      <c r="R2067" s="237"/>
      <c r="S2067" s="237"/>
      <c r="T2067" s="238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T2067" s="239" t="s">
        <v>153</v>
      </c>
      <c r="AU2067" s="239" t="s">
        <v>151</v>
      </c>
      <c r="AV2067" s="13" t="s">
        <v>81</v>
      </c>
      <c r="AW2067" s="13" t="s">
        <v>30</v>
      </c>
      <c r="AX2067" s="13" t="s">
        <v>73</v>
      </c>
      <c r="AY2067" s="239" t="s">
        <v>143</v>
      </c>
    </row>
    <row r="2068" s="14" customFormat="1">
      <c r="A2068" s="14"/>
      <c r="B2068" s="240"/>
      <c r="C2068" s="241"/>
      <c r="D2068" s="231" t="s">
        <v>153</v>
      </c>
      <c r="E2068" s="242" t="s">
        <v>1</v>
      </c>
      <c r="F2068" s="243" t="s">
        <v>206</v>
      </c>
      <c r="G2068" s="241"/>
      <c r="H2068" s="244">
        <v>17.867000000000001</v>
      </c>
      <c r="I2068" s="245"/>
      <c r="J2068" s="241"/>
      <c r="K2068" s="241"/>
      <c r="L2068" s="246"/>
      <c r="M2068" s="247"/>
      <c r="N2068" s="248"/>
      <c r="O2068" s="248"/>
      <c r="P2068" s="248"/>
      <c r="Q2068" s="248"/>
      <c r="R2068" s="248"/>
      <c r="S2068" s="248"/>
      <c r="T2068" s="249"/>
      <c r="U2068" s="14"/>
      <c r="V2068" s="14"/>
      <c r="W2068" s="14"/>
      <c r="X2068" s="14"/>
      <c r="Y2068" s="14"/>
      <c r="Z2068" s="14"/>
      <c r="AA2068" s="14"/>
      <c r="AB2068" s="14"/>
      <c r="AC2068" s="14"/>
      <c r="AD2068" s="14"/>
      <c r="AE2068" s="14"/>
      <c r="AT2068" s="250" t="s">
        <v>153</v>
      </c>
      <c r="AU2068" s="250" t="s">
        <v>151</v>
      </c>
      <c r="AV2068" s="14" t="s">
        <v>151</v>
      </c>
      <c r="AW2068" s="14" t="s">
        <v>30</v>
      </c>
      <c r="AX2068" s="14" t="s">
        <v>73</v>
      </c>
      <c r="AY2068" s="250" t="s">
        <v>143</v>
      </c>
    </row>
    <row r="2069" s="13" customFormat="1">
      <c r="A2069" s="13"/>
      <c r="B2069" s="229"/>
      <c r="C2069" s="230"/>
      <c r="D2069" s="231" t="s">
        <v>153</v>
      </c>
      <c r="E2069" s="232" t="s">
        <v>1</v>
      </c>
      <c r="F2069" s="233" t="s">
        <v>207</v>
      </c>
      <c r="G2069" s="230"/>
      <c r="H2069" s="232" t="s">
        <v>1</v>
      </c>
      <c r="I2069" s="234"/>
      <c r="J2069" s="230"/>
      <c r="K2069" s="230"/>
      <c r="L2069" s="235"/>
      <c r="M2069" s="236"/>
      <c r="N2069" s="237"/>
      <c r="O2069" s="237"/>
      <c r="P2069" s="237"/>
      <c r="Q2069" s="237"/>
      <c r="R2069" s="237"/>
      <c r="S2069" s="237"/>
      <c r="T2069" s="238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T2069" s="239" t="s">
        <v>153</v>
      </c>
      <c r="AU2069" s="239" t="s">
        <v>151</v>
      </c>
      <c r="AV2069" s="13" t="s">
        <v>81</v>
      </c>
      <c r="AW2069" s="13" t="s">
        <v>30</v>
      </c>
      <c r="AX2069" s="13" t="s">
        <v>73</v>
      </c>
      <c r="AY2069" s="239" t="s">
        <v>143</v>
      </c>
    </row>
    <row r="2070" s="14" customFormat="1">
      <c r="A2070" s="14"/>
      <c r="B2070" s="240"/>
      <c r="C2070" s="241"/>
      <c r="D2070" s="231" t="s">
        <v>153</v>
      </c>
      <c r="E2070" s="242" t="s">
        <v>1</v>
      </c>
      <c r="F2070" s="243" t="s">
        <v>208</v>
      </c>
      <c r="G2070" s="241"/>
      <c r="H2070" s="244">
        <v>14.810000000000001</v>
      </c>
      <c r="I2070" s="245"/>
      <c r="J2070" s="241"/>
      <c r="K2070" s="241"/>
      <c r="L2070" s="246"/>
      <c r="M2070" s="247"/>
      <c r="N2070" s="248"/>
      <c r="O2070" s="248"/>
      <c r="P2070" s="248"/>
      <c r="Q2070" s="248"/>
      <c r="R2070" s="248"/>
      <c r="S2070" s="248"/>
      <c r="T2070" s="249"/>
      <c r="U2070" s="14"/>
      <c r="V2070" s="14"/>
      <c r="W2070" s="14"/>
      <c r="X2070" s="14"/>
      <c r="Y2070" s="14"/>
      <c r="Z2070" s="14"/>
      <c r="AA2070" s="14"/>
      <c r="AB2070" s="14"/>
      <c r="AC2070" s="14"/>
      <c r="AD2070" s="14"/>
      <c r="AE2070" s="14"/>
      <c r="AT2070" s="250" t="s">
        <v>153</v>
      </c>
      <c r="AU2070" s="250" t="s">
        <v>151</v>
      </c>
      <c r="AV2070" s="14" t="s">
        <v>151</v>
      </c>
      <c r="AW2070" s="14" t="s">
        <v>30</v>
      </c>
      <c r="AX2070" s="14" t="s">
        <v>73</v>
      </c>
      <c r="AY2070" s="250" t="s">
        <v>143</v>
      </c>
    </row>
    <row r="2071" s="13" customFormat="1">
      <c r="A2071" s="13"/>
      <c r="B2071" s="229"/>
      <c r="C2071" s="230"/>
      <c r="D2071" s="231" t="s">
        <v>153</v>
      </c>
      <c r="E2071" s="232" t="s">
        <v>1</v>
      </c>
      <c r="F2071" s="233" t="s">
        <v>209</v>
      </c>
      <c r="G2071" s="230"/>
      <c r="H2071" s="232" t="s">
        <v>1</v>
      </c>
      <c r="I2071" s="234"/>
      <c r="J2071" s="230"/>
      <c r="K2071" s="230"/>
      <c r="L2071" s="235"/>
      <c r="M2071" s="236"/>
      <c r="N2071" s="237"/>
      <c r="O2071" s="237"/>
      <c r="P2071" s="237"/>
      <c r="Q2071" s="237"/>
      <c r="R2071" s="237"/>
      <c r="S2071" s="237"/>
      <c r="T2071" s="238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39" t="s">
        <v>153</v>
      </c>
      <c r="AU2071" s="239" t="s">
        <v>151</v>
      </c>
      <c r="AV2071" s="13" t="s">
        <v>81</v>
      </c>
      <c r="AW2071" s="13" t="s">
        <v>30</v>
      </c>
      <c r="AX2071" s="13" t="s">
        <v>73</v>
      </c>
      <c r="AY2071" s="239" t="s">
        <v>143</v>
      </c>
    </row>
    <row r="2072" s="14" customFormat="1">
      <c r="A2072" s="14"/>
      <c r="B2072" s="240"/>
      <c r="C2072" s="241"/>
      <c r="D2072" s="231" t="s">
        <v>153</v>
      </c>
      <c r="E2072" s="242" t="s">
        <v>1</v>
      </c>
      <c r="F2072" s="243" t="s">
        <v>210</v>
      </c>
      <c r="G2072" s="241"/>
      <c r="H2072" s="244">
        <v>1.246</v>
      </c>
      <c r="I2072" s="245"/>
      <c r="J2072" s="241"/>
      <c r="K2072" s="241"/>
      <c r="L2072" s="246"/>
      <c r="M2072" s="247"/>
      <c r="N2072" s="248"/>
      <c r="O2072" s="248"/>
      <c r="P2072" s="248"/>
      <c r="Q2072" s="248"/>
      <c r="R2072" s="248"/>
      <c r="S2072" s="248"/>
      <c r="T2072" s="249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50" t="s">
        <v>153</v>
      </c>
      <c r="AU2072" s="250" t="s">
        <v>151</v>
      </c>
      <c r="AV2072" s="14" t="s">
        <v>151</v>
      </c>
      <c r="AW2072" s="14" t="s">
        <v>30</v>
      </c>
      <c r="AX2072" s="14" t="s">
        <v>73</v>
      </c>
      <c r="AY2072" s="250" t="s">
        <v>143</v>
      </c>
    </row>
    <row r="2073" s="13" customFormat="1">
      <c r="A2073" s="13"/>
      <c r="B2073" s="229"/>
      <c r="C2073" s="230"/>
      <c r="D2073" s="231" t="s">
        <v>153</v>
      </c>
      <c r="E2073" s="232" t="s">
        <v>1</v>
      </c>
      <c r="F2073" s="233" t="s">
        <v>211</v>
      </c>
      <c r="G2073" s="230"/>
      <c r="H2073" s="232" t="s">
        <v>1</v>
      </c>
      <c r="I2073" s="234"/>
      <c r="J2073" s="230"/>
      <c r="K2073" s="230"/>
      <c r="L2073" s="235"/>
      <c r="M2073" s="236"/>
      <c r="N2073" s="237"/>
      <c r="O2073" s="237"/>
      <c r="P2073" s="237"/>
      <c r="Q2073" s="237"/>
      <c r="R2073" s="237"/>
      <c r="S2073" s="237"/>
      <c r="T2073" s="238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39" t="s">
        <v>153</v>
      </c>
      <c r="AU2073" s="239" t="s">
        <v>151</v>
      </c>
      <c r="AV2073" s="13" t="s">
        <v>81</v>
      </c>
      <c r="AW2073" s="13" t="s">
        <v>30</v>
      </c>
      <c r="AX2073" s="13" t="s">
        <v>73</v>
      </c>
      <c r="AY2073" s="239" t="s">
        <v>143</v>
      </c>
    </row>
    <row r="2074" s="14" customFormat="1">
      <c r="A2074" s="14"/>
      <c r="B2074" s="240"/>
      <c r="C2074" s="241"/>
      <c r="D2074" s="231" t="s">
        <v>153</v>
      </c>
      <c r="E2074" s="242" t="s">
        <v>1</v>
      </c>
      <c r="F2074" s="243" t="s">
        <v>212</v>
      </c>
      <c r="G2074" s="241"/>
      <c r="H2074" s="244">
        <v>7.335</v>
      </c>
      <c r="I2074" s="245"/>
      <c r="J2074" s="241"/>
      <c r="K2074" s="241"/>
      <c r="L2074" s="246"/>
      <c r="M2074" s="247"/>
      <c r="N2074" s="248"/>
      <c r="O2074" s="248"/>
      <c r="P2074" s="248"/>
      <c r="Q2074" s="248"/>
      <c r="R2074" s="248"/>
      <c r="S2074" s="248"/>
      <c r="T2074" s="249"/>
      <c r="U2074" s="14"/>
      <c r="V2074" s="14"/>
      <c r="W2074" s="14"/>
      <c r="X2074" s="14"/>
      <c r="Y2074" s="14"/>
      <c r="Z2074" s="14"/>
      <c r="AA2074" s="14"/>
      <c r="AB2074" s="14"/>
      <c r="AC2074" s="14"/>
      <c r="AD2074" s="14"/>
      <c r="AE2074" s="14"/>
      <c r="AT2074" s="250" t="s">
        <v>153</v>
      </c>
      <c r="AU2074" s="250" t="s">
        <v>151</v>
      </c>
      <c r="AV2074" s="14" t="s">
        <v>151</v>
      </c>
      <c r="AW2074" s="14" t="s">
        <v>30</v>
      </c>
      <c r="AX2074" s="14" t="s">
        <v>73</v>
      </c>
      <c r="AY2074" s="250" t="s">
        <v>143</v>
      </c>
    </row>
    <row r="2075" s="13" customFormat="1">
      <c r="A2075" s="13"/>
      <c r="B2075" s="229"/>
      <c r="C2075" s="230"/>
      <c r="D2075" s="231" t="s">
        <v>153</v>
      </c>
      <c r="E2075" s="232" t="s">
        <v>1</v>
      </c>
      <c r="F2075" s="233" t="s">
        <v>213</v>
      </c>
      <c r="G2075" s="230"/>
      <c r="H2075" s="232" t="s">
        <v>1</v>
      </c>
      <c r="I2075" s="234"/>
      <c r="J2075" s="230"/>
      <c r="K2075" s="230"/>
      <c r="L2075" s="235"/>
      <c r="M2075" s="236"/>
      <c r="N2075" s="237"/>
      <c r="O2075" s="237"/>
      <c r="P2075" s="237"/>
      <c r="Q2075" s="237"/>
      <c r="R2075" s="237"/>
      <c r="S2075" s="237"/>
      <c r="T2075" s="238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T2075" s="239" t="s">
        <v>153</v>
      </c>
      <c r="AU2075" s="239" t="s">
        <v>151</v>
      </c>
      <c r="AV2075" s="13" t="s">
        <v>81</v>
      </c>
      <c r="AW2075" s="13" t="s">
        <v>30</v>
      </c>
      <c r="AX2075" s="13" t="s">
        <v>73</v>
      </c>
      <c r="AY2075" s="239" t="s">
        <v>143</v>
      </c>
    </row>
    <row r="2076" s="14" customFormat="1">
      <c r="A2076" s="14"/>
      <c r="B2076" s="240"/>
      <c r="C2076" s="241"/>
      <c r="D2076" s="231" t="s">
        <v>153</v>
      </c>
      <c r="E2076" s="242" t="s">
        <v>1</v>
      </c>
      <c r="F2076" s="243" t="s">
        <v>214</v>
      </c>
      <c r="G2076" s="241"/>
      <c r="H2076" s="244">
        <v>1.006</v>
      </c>
      <c r="I2076" s="245"/>
      <c r="J2076" s="241"/>
      <c r="K2076" s="241"/>
      <c r="L2076" s="246"/>
      <c r="M2076" s="247"/>
      <c r="N2076" s="248"/>
      <c r="O2076" s="248"/>
      <c r="P2076" s="248"/>
      <c r="Q2076" s="248"/>
      <c r="R2076" s="248"/>
      <c r="S2076" s="248"/>
      <c r="T2076" s="249"/>
      <c r="U2076" s="14"/>
      <c r="V2076" s="14"/>
      <c r="W2076" s="14"/>
      <c r="X2076" s="14"/>
      <c r="Y2076" s="14"/>
      <c r="Z2076" s="14"/>
      <c r="AA2076" s="14"/>
      <c r="AB2076" s="14"/>
      <c r="AC2076" s="14"/>
      <c r="AD2076" s="14"/>
      <c r="AE2076" s="14"/>
      <c r="AT2076" s="250" t="s">
        <v>153</v>
      </c>
      <c r="AU2076" s="250" t="s">
        <v>151</v>
      </c>
      <c r="AV2076" s="14" t="s">
        <v>151</v>
      </c>
      <c r="AW2076" s="14" t="s">
        <v>30</v>
      </c>
      <c r="AX2076" s="14" t="s">
        <v>73</v>
      </c>
      <c r="AY2076" s="250" t="s">
        <v>143</v>
      </c>
    </row>
    <row r="2077" s="13" customFormat="1">
      <c r="A2077" s="13"/>
      <c r="B2077" s="229"/>
      <c r="C2077" s="230"/>
      <c r="D2077" s="231" t="s">
        <v>153</v>
      </c>
      <c r="E2077" s="232" t="s">
        <v>1</v>
      </c>
      <c r="F2077" s="233" t="s">
        <v>215</v>
      </c>
      <c r="G2077" s="230"/>
      <c r="H2077" s="232" t="s">
        <v>1</v>
      </c>
      <c r="I2077" s="234"/>
      <c r="J2077" s="230"/>
      <c r="K2077" s="230"/>
      <c r="L2077" s="235"/>
      <c r="M2077" s="236"/>
      <c r="N2077" s="237"/>
      <c r="O2077" s="237"/>
      <c r="P2077" s="237"/>
      <c r="Q2077" s="237"/>
      <c r="R2077" s="237"/>
      <c r="S2077" s="237"/>
      <c r="T2077" s="238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39" t="s">
        <v>153</v>
      </c>
      <c r="AU2077" s="239" t="s">
        <v>151</v>
      </c>
      <c r="AV2077" s="13" t="s">
        <v>81</v>
      </c>
      <c r="AW2077" s="13" t="s">
        <v>30</v>
      </c>
      <c r="AX2077" s="13" t="s">
        <v>73</v>
      </c>
      <c r="AY2077" s="239" t="s">
        <v>143</v>
      </c>
    </row>
    <row r="2078" s="14" customFormat="1">
      <c r="A2078" s="14"/>
      <c r="B2078" s="240"/>
      <c r="C2078" s="241"/>
      <c r="D2078" s="231" t="s">
        <v>153</v>
      </c>
      <c r="E2078" s="242" t="s">
        <v>1</v>
      </c>
      <c r="F2078" s="243" t="s">
        <v>216</v>
      </c>
      <c r="G2078" s="241"/>
      <c r="H2078" s="244">
        <v>22.539999999999999</v>
      </c>
      <c r="I2078" s="245"/>
      <c r="J2078" s="241"/>
      <c r="K2078" s="241"/>
      <c r="L2078" s="246"/>
      <c r="M2078" s="247"/>
      <c r="N2078" s="248"/>
      <c r="O2078" s="248"/>
      <c r="P2078" s="248"/>
      <c r="Q2078" s="248"/>
      <c r="R2078" s="248"/>
      <c r="S2078" s="248"/>
      <c r="T2078" s="249"/>
      <c r="U2078" s="14"/>
      <c r="V2078" s="14"/>
      <c r="W2078" s="14"/>
      <c r="X2078" s="14"/>
      <c r="Y2078" s="14"/>
      <c r="Z2078" s="14"/>
      <c r="AA2078" s="14"/>
      <c r="AB2078" s="14"/>
      <c r="AC2078" s="14"/>
      <c r="AD2078" s="14"/>
      <c r="AE2078" s="14"/>
      <c r="AT2078" s="250" t="s">
        <v>153</v>
      </c>
      <c r="AU2078" s="250" t="s">
        <v>151</v>
      </c>
      <c r="AV2078" s="14" t="s">
        <v>151</v>
      </c>
      <c r="AW2078" s="14" t="s">
        <v>30</v>
      </c>
      <c r="AX2078" s="14" t="s">
        <v>73</v>
      </c>
      <c r="AY2078" s="250" t="s">
        <v>143</v>
      </c>
    </row>
    <row r="2079" s="13" customFormat="1">
      <c r="A2079" s="13"/>
      <c r="B2079" s="229"/>
      <c r="C2079" s="230"/>
      <c r="D2079" s="231" t="s">
        <v>153</v>
      </c>
      <c r="E2079" s="232" t="s">
        <v>1</v>
      </c>
      <c r="F2079" s="233" t="s">
        <v>239</v>
      </c>
      <c r="G2079" s="230"/>
      <c r="H2079" s="232" t="s">
        <v>1</v>
      </c>
      <c r="I2079" s="234"/>
      <c r="J2079" s="230"/>
      <c r="K2079" s="230"/>
      <c r="L2079" s="235"/>
      <c r="M2079" s="236"/>
      <c r="N2079" s="237"/>
      <c r="O2079" s="237"/>
      <c r="P2079" s="237"/>
      <c r="Q2079" s="237"/>
      <c r="R2079" s="237"/>
      <c r="S2079" s="237"/>
      <c r="T2079" s="238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39" t="s">
        <v>153</v>
      </c>
      <c r="AU2079" s="239" t="s">
        <v>151</v>
      </c>
      <c r="AV2079" s="13" t="s">
        <v>81</v>
      </c>
      <c r="AW2079" s="13" t="s">
        <v>30</v>
      </c>
      <c r="AX2079" s="13" t="s">
        <v>73</v>
      </c>
      <c r="AY2079" s="239" t="s">
        <v>143</v>
      </c>
    </row>
    <row r="2080" s="13" customFormat="1">
      <c r="A2080" s="13"/>
      <c r="B2080" s="229"/>
      <c r="C2080" s="230"/>
      <c r="D2080" s="231" t="s">
        <v>153</v>
      </c>
      <c r="E2080" s="232" t="s">
        <v>1</v>
      </c>
      <c r="F2080" s="233" t="s">
        <v>240</v>
      </c>
      <c r="G2080" s="230"/>
      <c r="H2080" s="232" t="s">
        <v>1</v>
      </c>
      <c r="I2080" s="234"/>
      <c r="J2080" s="230"/>
      <c r="K2080" s="230"/>
      <c r="L2080" s="235"/>
      <c r="M2080" s="236"/>
      <c r="N2080" s="237"/>
      <c r="O2080" s="237"/>
      <c r="P2080" s="237"/>
      <c r="Q2080" s="237"/>
      <c r="R2080" s="237"/>
      <c r="S2080" s="237"/>
      <c r="T2080" s="238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T2080" s="239" t="s">
        <v>153</v>
      </c>
      <c r="AU2080" s="239" t="s">
        <v>151</v>
      </c>
      <c r="AV2080" s="13" t="s">
        <v>81</v>
      </c>
      <c r="AW2080" s="13" t="s">
        <v>30</v>
      </c>
      <c r="AX2080" s="13" t="s">
        <v>73</v>
      </c>
      <c r="AY2080" s="239" t="s">
        <v>143</v>
      </c>
    </row>
    <row r="2081" s="14" customFormat="1">
      <c r="A2081" s="14"/>
      <c r="B2081" s="240"/>
      <c r="C2081" s="241"/>
      <c r="D2081" s="231" t="s">
        <v>153</v>
      </c>
      <c r="E2081" s="242" t="s">
        <v>1</v>
      </c>
      <c r="F2081" s="243" t="s">
        <v>241</v>
      </c>
      <c r="G2081" s="241"/>
      <c r="H2081" s="244">
        <v>52.258000000000003</v>
      </c>
      <c r="I2081" s="245"/>
      <c r="J2081" s="241"/>
      <c r="K2081" s="241"/>
      <c r="L2081" s="246"/>
      <c r="M2081" s="247"/>
      <c r="N2081" s="248"/>
      <c r="O2081" s="248"/>
      <c r="P2081" s="248"/>
      <c r="Q2081" s="248"/>
      <c r="R2081" s="248"/>
      <c r="S2081" s="248"/>
      <c r="T2081" s="249"/>
      <c r="U2081" s="14"/>
      <c r="V2081" s="14"/>
      <c r="W2081" s="14"/>
      <c r="X2081" s="14"/>
      <c r="Y2081" s="14"/>
      <c r="Z2081" s="14"/>
      <c r="AA2081" s="14"/>
      <c r="AB2081" s="14"/>
      <c r="AC2081" s="14"/>
      <c r="AD2081" s="14"/>
      <c r="AE2081" s="14"/>
      <c r="AT2081" s="250" t="s">
        <v>153</v>
      </c>
      <c r="AU2081" s="250" t="s">
        <v>151</v>
      </c>
      <c r="AV2081" s="14" t="s">
        <v>151</v>
      </c>
      <c r="AW2081" s="14" t="s">
        <v>30</v>
      </c>
      <c r="AX2081" s="14" t="s">
        <v>73</v>
      </c>
      <c r="AY2081" s="250" t="s">
        <v>143</v>
      </c>
    </row>
    <row r="2082" s="14" customFormat="1">
      <c r="A2082" s="14"/>
      <c r="B2082" s="240"/>
      <c r="C2082" s="241"/>
      <c r="D2082" s="231" t="s">
        <v>153</v>
      </c>
      <c r="E2082" s="242" t="s">
        <v>1</v>
      </c>
      <c r="F2082" s="243" t="s">
        <v>242</v>
      </c>
      <c r="G2082" s="241"/>
      <c r="H2082" s="244">
        <v>4.3600000000000003</v>
      </c>
      <c r="I2082" s="245"/>
      <c r="J2082" s="241"/>
      <c r="K2082" s="241"/>
      <c r="L2082" s="246"/>
      <c r="M2082" s="247"/>
      <c r="N2082" s="248"/>
      <c r="O2082" s="248"/>
      <c r="P2082" s="248"/>
      <c r="Q2082" s="248"/>
      <c r="R2082" s="248"/>
      <c r="S2082" s="248"/>
      <c r="T2082" s="249"/>
      <c r="U2082" s="14"/>
      <c r="V2082" s="14"/>
      <c r="W2082" s="14"/>
      <c r="X2082" s="14"/>
      <c r="Y2082" s="14"/>
      <c r="Z2082" s="14"/>
      <c r="AA2082" s="14"/>
      <c r="AB2082" s="14"/>
      <c r="AC2082" s="14"/>
      <c r="AD2082" s="14"/>
      <c r="AE2082" s="14"/>
      <c r="AT2082" s="250" t="s">
        <v>153</v>
      </c>
      <c r="AU2082" s="250" t="s">
        <v>151</v>
      </c>
      <c r="AV2082" s="14" t="s">
        <v>151</v>
      </c>
      <c r="AW2082" s="14" t="s">
        <v>30</v>
      </c>
      <c r="AX2082" s="14" t="s">
        <v>73</v>
      </c>
      <c r="AY2082" s="250" t="s">
        <v>143</v>
      </c>
    </row>
    <row r="2083" s="14" customFormat="1">
      <c r="A2083" s="14"/>
      <c r="B2083" s="240"/>
      <c r="C2083" s="241"/>
      <c r="D2083" s="231" t="s">
        <v>153</v>
      </c>
      <c r="E2083" s="242" t="s">
        <v>1</v>
      </c>
      <c r="F2083" s="243" t="s">
        <v>243</v>
      </c>
      <c r="G2083" s="241"/>
      <c r="H2083" s="244">
        <v>-10.186</v>
      </c>
      <c r="I2083" s="245"/>
      <c r="J2083" s="241"/>
      <c r="K2083" s="241"/>
      <c r="L2083" s="246"/>
      <c r="M2083" s="247"/>
      <c r="N2083" s="248"/>
      <c r="O2083" s="248"/>
      <c r="P2083" s="248"/>
      <c r="Q2083" s="248"/>
      <c r="R2083" s="248"/>
      <c r="S2083" s="248"/>
      <c r="T2083" s="249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50" t="s">
        <v>153</v>
      </c>
      <c r="AU2083" s="250" t="s">
        <v>151</v>
      </c>
      <c r="AV2083" s="14" t="s">
        <v>151</v>
      </c>
      <c r="AW2083" s="14" t="s">
        <v>30</v>
      </c>
      <c r="AX2083" s="14" t="s">
        <v>73</v>
      </c>
      <c r="AY2083" s="250" t="s">
        <v>143</v>
      </c>
    </row>
    <row r="2084" s="13" customFormat="1">
      <c r="A2084" s="13"/>
      <c r="B2084" s="229"/>
      <c r="C2084" s="230"/>
      <c r="D2084" s="231" t="s">
        <v>153</v>
      </c>
      <c r="E2084" s="232" t="s">
        <v>1</v>
      </c>
      <c r="F2084" s="233" t="s">
        <v>205</v>
      </c>
      <c r="G2084" s="230"/>
      <c r="H2084" s="232" t="s">
        <v>1</v>
      </c>
      <c r="I2084" s="234"/>
      <c r="J2084" s="230"/>
      <c r="K2084" s="230"/>
      <c r="L2084" s="235"/>
      <c r="M2084" s="236"/>
      <c r="N2084" s="237"/>
      <c r="O2084" s="237"/>
      <c r="P2084" s="237"/>
      <c r="Q2084" s="237"/>
      <c r="R2084" s="237"/>
      <c r="S2084" s="237"/>
      <c r="T2084" s="238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T2084" s="239" t="s">
        <v>153</v>
      </c>
      <c r="AU2084" s="239" t="s">
        <v>151</v>
      </c>
      <c r="AV2084" s="13" t="s">
        <v>81</v>
      </c>
      <c r="AW2084" s="13" t="s">
        <v>30</v>
      </c>
      <c r="AX2084" s="13" t="s">
        <v>73</v>
      </c>
      <c r="AY2084" s="239" t="s">
        <v>143</v>
      </c>
    </row>
    <row r="2085" s="14" customFormat="1">
      <c r="A2085" s="14"/>
      <c r="B2085" s="240"/>
      <c r="C2085" s="241"/>
      <c r="D2085" s="231" t="s">
        <v>153</v>
      </c>
      <c r="E2085" s="242" t="s">
        <v>1</v>
      </c>
      <c r="F2085" s="243" t="s">
        <v>244</v>
      </c>
      <c r="G2085" s="241"/>
      <c r="H2085" s="244">
        <v>53.700000000000003</v>
      </c>
      <c r="I2085" s="245"/>
      <c r="J2085" s="241"/>
      <c r="K2085" s="241"/>
      <c r="L2085" s="246"/>
      <c r="M2085" s="247"/>
      <c r="N2085" s="248"/>
      <c r="O2085" s="248"/>
      <c r="P2085" s="248"/>
      <c r="Q2085" s="248"/>
      <c r="R2085" s="248"/>
      <c r="S2085" s="248"/>
      <c r="T2085" s="249"/>
      <c r="U2085" s="14"/>
      <c r="V2085" s="14"/>
      <c r="W2085" s="14"/>
      <c r="X2085" s="14"/>
      <c r="Y2085" s="14"/>
      <c r="Z2085" s="14"/>
      <c r="AA2085" s="14"/>
      <c r="AB2085" s="14"/>
      <c r="AC2085" s="14"/>
      <c r="AD2085" s="14"/>
      <c r="AE2085" s="14"/>
      <c r="AT2085" s="250" t="s">
        <v>153</v>
      </c>
      <c r="AU2085" s="250" t="s">
        <v>151</v>
      </c>
      <c r="AV2085" s="14" t="s">
        <v>151</v>
      </c>
      <c r="AW2085" s="14" t="s">
        <v>30</v>
      </c>
      <c r="AX2085" s="14" t="s">
        <v>73</v>
      </c>
      <c r="AY2085" s="250" t="s">
        <v>143</v>
      </c>
    </row>
    <row r="2086" s="14" customFormat="1">
      <c r="A2086" s="14"/>
      <c r="B2086" s="240"/>
      <c r="C2086" s="241"/>
      <c r="D2086" s="231" t="s">
        <v>153</v>
      </c>
      <c r="E2086" s="242" t="s">
        <v>1</v>
      </c>
      <c r="F2086" s="243" t="s">
        <v>245</v>
      </c>
      <c r="G2086" s="241"/>
      <c r="H2086" s="244">
        <v>0.68999999999999995</v>
      </c>
      <c r="I2086" s="245"/>
      <c r="J2086" s="241"/>
      <c r="K2086" s="241"/>
      <c r="L2086" s="246"/>
      <c r="M2086" s="247"/>
      <c r="N2086" s="248"/>
      <c r="O2086" s="248"/>
      <c r="P2086" s="248"/>
      <c r="Q2086" s="248"/>
      <c r="R2086" s="248"/>
      <c r="S2086" s="248"/>
      <c r="T2086" s="249"/>
      <c r="U2086" s="14"/>
      <c r="V2086" s="14"/>
      <c r="W2086" s="14"/>
      <c r="X2086" s="14"/>
      <c r="Y2086" s="14"/>
      <c r="Z2086" s="14"/>
      <c r="AA2086" s="14"/>
      <c r="AB2086" s="14"/>
      <c r="AC2086" s="14"/>
      <c r="AD2086" s="14"/>
      <c r="AE2086" s="14"/>
      <c r="AT2086" s="250" t="s">
        <v>153</v>
      </c>
      <c r="AU2086" s="250" t="s">
        <v>151</v>
      </c>
      <c r="AV2086" s="14" t="s">
        <v>151</v>
      </c>
      <c r="AW2086" s="14" t="s">
        <v>30</v>
      </c>
      <c r="AX2086" s="14" t="s">
        <v>73</v>
      </c>
      <c r="AY2086" s="250" t="s">
        <v>143</v>
      </c>
    </row>
    <row r="2087" s="14" customFormat="1">
      <c r="A2087" s="14"/>
      <c r="B2087" s="240"/>
      <c r="C2087" s="241"/>
      <c r="D2087" s="231" t="s">
        <v>153</v>
      </c>
      <c r="E2087" s="242" t="s">
        <v>1</v>
      </c>
      <c r="F2087" s="243" t="s">
        <v>246</v>
      </c>
      <c r="G2087" s="241"/>
      <c r="H2087" s="244">
        <v>-4.5220000000000002</v>
      </c>
      <c r="I2087" s="245"/>
      <c r="J2087" s="241"/>
      <c r="K2087" s="241"/>
      <c r="L2087" s="246"/>
      <c r="M2087" s="247"/>
      <c r="N2087" s="248"/>
      <c r="O2087" s="248"/>
      <c r="P2087" s="248"/>
      <c r="Q2087" s="248"/>
      <c r="R2087" s="248"/>
      <c r="S2087" s="248"/>
      <c r="T2087" s="249"/>
      <c r="U2087" s="14"/>
      <c r="V2087" s="14"/>
      <c r="W2087" s="14"/>
      <c r="X2087" s="14"/>
      <c r="Y2087" s="14"/>
      <c r="Z2087" s="14"/>
      <c r="AA2087" s="14"/>
      <c r="AB2087" s="14"/>
      <c r="AC2087" s="14"/>
      <c r="AD2087" s="14"/>
      <c r="AE2087" s="14"/>
      <c r="AT2087" s="250" t="s">
        <v>153</v>
      </c>
      <c r="AU2087" s="250" t="s">
        <v>151</v>
      </c>
      <c r="AV2087" s="14" t="s">
        <v>151</v>
      </c>
      <c r="AW2087" s="14" t="s">
        <v>30</v>
      </c>
      <c r="AX2087" s="14" t="s">
        <v>73</v>
      </c>
      <c r="AY2087" s="250" t="s">
        <v>143</v>
      </c>
    </row>
    <row r="2088" s="13" customFormat="1">
      <c r="A2088" s="13"/>
      <c r="B2088" s="229"/>
      <c r="C2088" s="230"/>
      <c r="D2088" s="231" t="s">
        <v>153</v>
      </c>
      <c r="E2088" s="232" t="s">
        <v>1</v>
      </c>
      <c r="F2088" s="233" t="s">
        <v>207</v>
      </c>
      <c r="G2088" s="230"/>
      <c r="H2088" s="232" t="s">
        <v>1</v>
      </c>
      <c r="I2088" s="234"/>
      <c r="J2088" s="230"/>
      <c r="K2088" s="230"/>
      <c r="L2088" s="235"/>
      <c r="M2088" s="236"/>
      <c r="N2088" s="237"/>
      <c r="O2088" s="237"/>
      <c r="P2088" s="237"/>
      <c r="Q2088" s="237"/>
      <c r="R2088" s="237"/>
      <c r="S2088" s="237"/>
      <c r="T2088" s="238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T2088" s="239" t="s">
        <v>153</v>
      </c>
      <c r="AU2088" s="239" t="s">
        <v>151</v>
      </c>
      <c r="AV2088" s="13" t="s">
        <v>81</v>
      </c>
      <c r="AW2088" s="13" t="s">
        <v>30</v>
      </c>
      <c r="AX2088" s="13" t="s">
        <v>73</v>
      </c>
      <c r="AY2088" s="239" t="s">
        <v>143</v>
      </c>
    </row>
    <row r="2089" s="14" customFormat="1">
      <c r="A2089" s="14"/>
      <c r="B2089" s="240"/>
      <c r="C2089" s="241"/>
      <c r="D2089" s="231" t="s">
        <v>153</v>
      </c>
      <c r="E2089" s="242" t="s">
        <v>1</v>
      </c>
      <c r="F2089" s="243" t="s">
        <v>247</v>
      </c>
      <c r="G2089" s="241"/>
      <c r="H2089" s="244">
        <v>50.203000000000003</v>
      </c>
      <c r="I2089" s="245"/>
      <c r="J2089" s="241"/>
      <c r="K2089" s="241"/>
      <c r="L2089" s="246"/>
      <c r="M2089" s="247"/>
      <c r="N2089" s="248"/>
      <c r="O2089" s="248"/>
      <c r="P2089" s="248"/>
      <c r="Q2089" s="248"/>
      <c r="R2089" s="248"/>
      <c r="S2089" s="248"/>
      <c r="T2089" s="249"/>
      <c r="U2089" s="14"/>
      <c r="V2089" s="14"/>
      <c r="W2089" s="14"/>
      <c r="X2089" s="14"/>
      <c r="Y2089" s="14"/>
      <c r="Z2089" s="14"/>
      <c r="AA2089" s="14"/>
      <c r="AB2089" s="14"/>
      <c r="AC2089" s="14"/>
      <c r="AD2089" s="14"/>
      <c r="AE2089" s="14"/>
      <c r="AT2089" s="250" t="s">
        <v>153</v>
      </c>
      <c r="AU2089" s="250" t="s">
        <v>151</v>
      </c>
      <c r="AV2089" s="14" t="s">
        <v>151</v>
      </c>
      <c r="AW2089" s="14" t="s">
        <v>30</v>
      </c>
      <c r="AX2089" s="14" t="s">
        <v>73</v>
      </c>
      <c r="AY2089" s="250" t="s">
        <v>143</v>
      </c>
    </row>
    <row r="2090" s="14" customFormat="1">
      <c r="A2090" s="14"/>
      <c r="B2090" s="240"/>
      <c r="C2090" s="241"/>
      <c r="D2090" s="231" t="s">
        <v>153</v>
      </c>
      <c r="E2090" s="242" t="s">
        <v>1</v>
      </c>
      <c r="F2090" s="243" t="s">
        <v>248</v>
      </c>
      <c r="G2090" s="241"/>
      <c r="H2090" s="244">
        <v>0.90000000000000002</v>
      </c>
      <c r="I2090" s="245"/>
      <c r="J2090" s="241"/>
      <c r="K2090" s="241"/>
      <c r="L2090" s="246"/>
      <c r="M2090" s="247"/>
      <c r="N2090" s="248"/>
      <c r="O2090" s="248"/>
      <c r="P2090" s="248"/>
      <c r="Q2090" s="248"/>
      <c r="R2090" s="248"/>
      <c r="S2090" s="248"/>
      <c r="T2090" s="249"/>
      <c r="U2090" s="14"/>
      <c r="V2090" s="14"/>
      <c r="W2090" s="14"/>
      <c r="X2090" s="14"/>
      <c r="Y2090" s="14"/>
      <c r="Z2090" s="14"/>
      <c r="AA2090" s="14"/>
      <c r="AB2090" s="14"/>
      <c r="AC2090" s="14"/>
      <c r="AD2090" s="14"/>
      <c r="AE2090" s="14"/>
      <c r="AT2090" s="250" t="s">
        <v>153</v>
      </c>
      <c r="AU2090" s="250" t="s">
        <v>151</v>
      </c>
      <c r="AV2090" s="14" t="s">
        <v>151</v>
      </c>
      <c r="AW2090" s="14" t="s">
        <v>30</v>
      </c>
      <c r="AX2090" s="14" t="s">
        <v>73</v>
      </c>
      <c r="AY2090" s="250" t="s">
        <v>143</v>
      </c>
    </row>
    <row r="2091" s="14" customFormat="1">
      <c r="A2091" s="14"/>
      <c r="B2091" s="240"/>
      <c r="C2091" s="241"/>
      <c r="D2091" s="231" t="s">
        <v>153</v>
      </c>
      <c r="E2091" s="242" t="s">
        <v>1</v>
      </c>
      <c r="F2091" s="243" t="s">
        <v>249</v>
      </c>
      <c r="G2091" s="241"/>
      <c r="H2091" s="244">
        <v>-5.7190000000000003</v>
      </c>
      <c r="I2091" s="245"/>
      <c r="J2091" s="241"/>
      <c r="K2091" s="241"/>
      <c r="L2091" s="246"/>
      <c r="M2091" s="247"/>
      <c r="N2091" s="248"/>
      <c r="O2091" s="248"/>
      <c r="P2091" s="248"/>
      <c r="Q2091" s="248"/>
      <c r="R2091" s="248"/>
      <c r="S2091" s="248"/>
      <c r="T2091" s="249"/>
      <c r="U2091" s="14"/>
      <c r="V2091" s="14"/>
      <c r="W2091" s="14"/>
      <c r="X2091" s="14"/>
      <c r="Y2091" s="14"/>
      <c r="Z2091" s="14"/>
      <c r="AA2091" s="14"/>
      <c r="AB2091" s="14"/>
      <c r="AC2091" s="14"/>
      <c r="AD2091" s="14"/>
      <c r="AE2091" s="14"/>
      <c r="AT2091" s="250" t="s">
        <v>153</v>
      </c>
      <c r="AU2091" s="250" t="s">
        <v>151</v>
      </c>
      <c r="AV2091" s="14" t="s">
        <v>151</v>
      </c>
      <c r="AW2091" s="14" t="s">
        <v>30</v>
      </c>
      <c r="AX2091" s="14" t="s">
        <v>73</v>
      </c>
      <c r="AY2091" s="250" t="s">
        <v>143</v>
      </c>
    </row>
    <row r="2092" s="13" customFormat="1">
      <c r="A2092" s="13"/>
      <c r="B2092" s="229"/>
      <c r="C2092" s="230"/>
      <c r="D2092" s="231" t="s">
        <v>153</v>
      </c>
      <c r="E2092" s="232" t="s">
        <v>1</v>
      </c>
      <c r="F2092" s="233" t="s">
        <v>209</v>
      </c>
      <c r="G2092" s="230"/>
      <c r="H2092" s="232" t="s">
        <v>1</v>
      </c>
      <c r="I2092" s="234"/>
      <c r="J2092" s="230"/>
      <c r="K2092" s="230"/>
      <c r="L2092" s="235"/>
      <c r="M2092" s="236"/>
      <c r="N2092" s="237"/>
      <c r="O2092" s="237"/>
      <c r="P2092" s="237"/>
      <c r="Q2092" s="237"/>
      <c r="R2092" s="237"/>
      <c r="S2092" s="237"/>
      <c r="T2092" s="238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T2092" s="239" t="s">
        <v>153</v>
      </c>
      <c r="AU2092" s="239" t="s">
        <v>151</v>
      </c>
      <c r="AV2092" s="13" t="s">
        <v>81</v>
      </c>
      <c r="AW2092" s="13" t="s">
        <v>30</v>
      </c>
      <c r="AX2092" s="13" t="s">
        <v>73</v>
      </c>
      <c r="AY2092" s="239" t="s">
        <v>143</v>
      </c>
    </row>
    <row r="2093" s="14" customFormat="1">
      <c r="A2093" s="14"/>
      <c r="B2093" s="240"/>
      <c r="C2093" s="241"/>
      <c r="D2093" s="231" t="s">
        <v>153</v>
      </c>
      <c r="E2093" s="242" t="s">
        <v>1</v>
      </c>
      <c r="F2093" s="243" t="s">
        <v>250</v>
      </c>
      <c r="G2093" s="241"/>
      <c r="H2093" s="244">
        <v>15.753</v>
      </c>
      <c r="I2093" s="245"/>
      <c r="J2093" s="241"/>
      <c r="K2093" s="241"/>
      <c r="L2093" s="246"/>
      <c r="M2093" s="247"/>
      <c r="N2093" s="248"/>
      <c r="O2093" s="248"/>
      <c r="P2093" s="248"/>
      <c r="Q2093" s="248"/>
      <c r="R2093" s="248"/>
      <c r="S2093" s="248"/>
      <c r="T2093" s="249"/>
      <c r="U2093" s="14"/>
      <c r="V2093" s="14"/>
      <c r="W2093" s="14"/>
      <c r="X2093" s="14"/>
      <c r="Y2093" s="14"/>
      <c r="Z2093" s="14"/>
      <c r="AA2093" s="14"/>
      <c r="AB2093" s="14"/>
      <c r="AC2093" s="14"/>
      <c r="AD2093" s="14"/>
      <c r="AE2093" s="14"/>
      <c r="AT2093" s="250" t="s">
        <v>153</v>
      </c>
      <c r="AU2093" s="250" t="s">
        <v>151</v>
      </c>
      <c r="AV2093" s="14" t="s">
        <v>151</v>
      </c>
      <c r="AW2093" s="14" t="s">
        <v>30</v>
      </c>
      <c r="AX2093" s="14" t="s">
        <v>73</v>
      </c>
      <c r="AY2093" s="250" t="s">
        <v>143</v>
      </c>
    </row>
    <row r="2094" s="14" customFormat="1">
      <c r="A2094" s="14"/>
      <c r="B2094" s="240"/>
      <c r="C2094" s="241"/>
      <c r="D2094" s="231" t="s">
        <v>153</v>
      </c>
      <c r="E2094" s="242" t="s">
        <v>1</v>
      </c>
      <c r="F2094" s="243" t="s">
        <v>251</v>
      </c>
      <c r="G2094" s="241"/>
      <c r="H2094" s="244">
        <v>-1.484</v>
      </c>
      <c r="I2094" s="245"/>
      <c r="J2094" s="241"/>
      <c r="K2094" s="241"/>
      <c r="L2094" s="246"/>
      <c r="M2094" s="247"/>
      <c r="N2094" s="248"/>
      <c r="O2094" s="248"/>
      <c r="P2094" s="248"/>
      <c r="Q2094" s="248"/>
      <c r="R2094" s="248"/>
      <c r="S2094" s="248"/>
      <c r="T2094" s="249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50" t="s">
        <v>153</v>
      </c>
      <c r="AU2094" s="250" t="s">
        <v>151</v>
      </c>
      <c r="AV2094" s="14" t="s">
        <v>151</v>
      </c>
      <c r="AW2094" s="14" t="s">
        <v>30</v>
      </c>
      <c r="AX2094" s="14" t="s">
        <v>73</v>
      </c>
      <c r="AY2094" s="250" t="s">
        <v>143</v>
      </c>
    </row>
    <row r="2095" s="13" customFormat="1">
      <c r="A2095" s="13"/>
      <c r="B2095" s="229"/>
      <c r="C2095" s="230"/>
      <c r="D2095" s="231" t="s">
        <v>153</v>
      </c>
      <c r="E2095" s="232" t="s">
        <v>1</v>
      </c>
      <c r="F2095" s="233" t="s">
        <v>215</v>
      </c>
      <c r="G2095" s="230"/>
      <c r="H2095" s="232" t="s">
        <v>1</v>
      </c>
      <c r="I2095" s="234"/>
      <c r="J2095" s="230"/>
      <c r="K2095" s="230"/>
      <c r="L2095" s="235"/>
      <c r="M2095" s="236"/>
      <c r="N2095" s="237"/>
      <c r="O2095" s="237"/>
      <c r="P2095" s="237"/>
      <c r="Q2095" s="237"/>
      <c r="R2095" s="237"/>
      <c r="S2095" s="237"/>
      <c r="T2095" s="238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T2095" s="239" t="s">
        <v>153</v>
      </c>
      <c r="AU2095" s="239" t="s">
        <v>151</v>
      </c>
      <c r="AV2095" s="13" t="s">
        <v>81</v>
      </c>
      <c r="AW2095" s="13" t="s">
        <v>30</v>
      </c>
      <c r="AX2095" s="13" t="s">
        <v>73</v>
      </c>
      <c r="AY2095" s="239" t="s">
        <v>143</v>
      </c>
    </row>
    <row r="2096" s="14" customFormat="1">
      <c r="A2096" s="14"/>
      <c r="B2096" s="240"/>
      <c r="C2096" s="241"/>
      <c r="D2096" s="231" t="s">
        <v>153</v>
      </c>
      <c r="E2096" s="242" t="s">
        <v>1</v>
      </c>
      <c r="F2096" s="243" t="s">
        <v>252</v>
      </c>
      <c r="G2096" s="241"/>
      <c r="H2096" s="244">
        <v>59.941000000000002</v>
      </c>
      <c r="I2096" s="245"/>
      <c r="J2096" s="241"/>
      <c r="K2096" s="241"/>
      <c r="L2096" s="246"/>
      <c r="M2096" s="247"/>
      <c r="N2096" s="248"/>
      <c r="O2096" s="248"/>
      <c r="P2096" s="248"/>
      <c r="Q2096" s="248"/>
      <c r="R2096" s="248"/>
      <c r="S2096" s="248"/>
      <c r="T2096" s="249"/>
      <c r="U2096" s="14"/>
      <c r="V2096" s="14"/>
      <c r="W2096" s="14"/>
      <c r="X2096" s="14"/>
      <c r="Y2096" s="14"/>
      <c r="Z2096" s="14"/>
      <c r="AA2096" s="14"/>
      <c r="AB2096" s="14"/>
      <c r="AC2096" s="14"/>
      <c r="AD2096" s="14"/>
      <c r="AE2096" s="14"/>
      <c r="AT2096" s="250" t="s">
        <v>153</v>
      </c>
      <c r="AU2096" s="250" t="s">
        <v>151</v>
      </c>
      <c r="AV2096" s="14" t="s">
        <v>151</v>
      </c>
      <c r="AW2096" s="14" t="s">
        <v>30</v>
      </c>
      <c r="AX2096" s="14" t="s">
        <v>73</v>
      </c>
      <c r="AY2096" s="250" t="s">
        <v>143</v>
      </c>
    </row>
    <row r="2097" s="14" customFormat="1">
      <c r="A2097" s="14"/>
      <c r="B2097" s="240"/>
      <c r="C2097" s="241"/>
      <c r="D2097" s="231" t="s">
        <v>153</v>
      </c>
      <c r="E2097" s="242" t="s">
        <v>1</v>
      </c>
      <c r="F2097" s="243" t="s">
        <v>253</v>
      </c>
      <c r="G2097" s="241"/>
      <c r="H2097" s="244">
        <v>9.3149999999999995</v>
      </c>
      <c r="I2097" s="245"/>
      <c r="J2097" s="241"/>
      <c r="K2097" s="241"/>
      <c r="L2097" s="246"/>
      <c r="M2097" s="247"/>
      <c r="N2097" s="248"/>
      <c r="O2097" s="248"/>
      <c r="P2097" s="248"/>
      <c r="Q2097" s="248"/>
      <c r="R2097" s="248"/>
      <c r="S2097" s="248"/>
      <c r="T2097" s="249"/>
      <c r="U2097" s="14"/>
      <c r="V2097" s="14"/>
      <c r="W2097" s="14"/>
      <c r="X2097" s="14"/>
      <c r="Y2097" s="14"/>
      <c r="Z2097" s="14"/>
      <c r="AA2097" s="14"/>
      <c r="AB2097" s="14"/>
      <c r="AC2097" s="14"/>
      <c r="AD2097" s="14"/>
      <c r="AE2097" s="14"/>
      <c r="AT2097" s="250" t="s">
        <v>153</v>
      </c>
      <c r="AU2097" s="250" t="s">
        <v>151</v>
      </c>
      <c r="AV2097" s="14" t="s">
        <v>151</v>
      </c>
      <c r="AW2097" s="14" t="s">
        <v>30</v>
      </c>
      <c r="AX2097" s="14" t="s">
        <v>73</v>
      </c>
      <c r="AY2097" s="250" t="s">
        <v>143</v>
      </c>
    </row>
    <row r="2098" s="14" customFormat="1">
      <c r="A2098" s="14"/>
      <c r="B2098" s="240"/>
      <c r="C2098" s="241"/>
      <c r="D2098" s="231" t="s">
        <v>153</v>
      </c>
      <c r="E2098" s="242" t="s">
        <v>1</v>
      </c>
      <c r="F2098" s="243" t="s">
        <v>254</v>
      </c>
      <c r="G2098" s="241"/>
      <c r="H2098" s="244">
        <v>-5.2370000000000001</v>
      </c>
      <c r="I2098" s="245"/>
      <c r="J2098" s="241"/>
      <c r="K2098" s="241"/>
      <c r="L2098" s="246"/>
      <c r="M2098" s="247"/>
      <c r="N2098" s="248"/>
      <c r="O2098" s="248"/>
      <c r="P2098" s="248"/>
      <c r="Q2098" s="248"/>
      <c r="R2098" s="248"/>
      <c r="S2098" s="248"/>
      <c r="T2098" s="249"/>
      <c r="U2098" s="14"/>
      <c r="V2098" s="14"/>
      <c r="W2098" s="14"/>
      <c r="X2098" s="14"/>
      <c r="Y2098" s="14"/>
      <c r="Z2098" s="14"/>
      <c r="AA2098" s="14"/>
      <c r="AB2098" s="14"/>
      <c r="AC2098" s="14"/>
      <c r="AD2098" s="14"/>
      <c r="AE2098" s="14"/>
      <c r="AT2098" s="250" t="s">
        <v>153</v>
      </c>
      <c r="AU2098" s="250" t="s">
        <v>151</v>
      </c>
      <c r="AV2098" s="14" t="s">
        <v>151</v>
      </c>
      <c r="AW2098" s="14" t="s">
        <v>30</v>
      </c>
      <c r="AX2098" s="14" t="s">
        <v>73</v>
      </c>
      <c r="AY2098" s="250" t="s">
        <v>143</v>
      </c>
    </row>
    <row r="2099" s="13" customFormat="1">
      <c r="A2099" s="13"/>
      <c r="B2099" s="229"/>
      <c r="C2099" s="230"/>
      <c r="D2099" s="231" t="s">
        <v>153</v>
      </c>
      <c r="E2099" s="232" t="s">
        <v>1</v>
      </c>
      <c r="F2099" s="233" t="s">
        <v>213</v>
      </c>
      <c r="G2099" s="230"/>
      <c r="H2099" s="232" t="s">
        <v>1</v>
      </c>
      <c r="I2099" s="234"/>
      <c r="J2099" s="230"/>
      <c r="K2099" s="230"/>
      <c r="L2099" s="235"/>
      <c r="M2099" s="236"/>
      <c r="N2099" s="237"/>
      <c r="O2099" s="237"/>
      <c r="P2099" s="237"/>
      <c r="Q2099" s="237"/>
      <c r="R2099" s="237"/>
      <c r="S2099" s="237"/>
      <c r="T2099" s="238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T2099" s="239" t="s">
        <v>153</v>
      </c>
      <c r="AU2099" s="239" t="s">
        <v>151</v>
      </c>
      <c r="AV2099" s="13" t="s">
        <v>81</v>
      </c>
      <c r="AW2099" s="13" t="s">
        <v>30</v>
      </c>
      <c r="AX2099" s="13" t="s">
        <v>73</v>
      </c>
      <c r="AY2099" s="239" t="s">
        <v>143</v>
      </c>
    </row>
    <row r="2100" s="14" customFormat="1">
      <c r="A2100" s="14"/>
      <c r="B2100" s="240"/>
      <c r="C2100" s="241"/>
      <c r="D2100" s="231" t="s">
        <v>153</v>
      </c>
      <c r="E2100" s="242" t="s">
        <v>1</v>
      </c>
      <c r="F2100" s="243" t="s">
        <v>255</v>
      </c>
      <c r="G2100" s="241"/>
      <c r="H2100" s="244">
        <v>13.319000000000001</v>
      </c>
      <c r="I2100" s="245"/>
      <c r="J2100" s="241"/>
      <c r="K2100" s="241"/>
      <c r="L2100" s="246"/>
      <c r="M2100" s="247"/>
      <c r="N2100" s="248"/>
      <c r="O2100" s="248"/>
      <c r="P2100" s="248"/>
      <c r="Q2100" s="248"/>
      <c r="R2100" s="248"/>
      <c r="S2100" s="248"/>
      <c r="T2100" s="249"/>
      <c r="U2100" s="14"/>
      <c r="V2100" s="14"/>
      <c r="W2100" s="14"/>
      <c r="X2100" s="14"/>
      <c r="Y2100" s="14"/>
      <c r="Z2100" s="14"/>
      <c r="AA2100" s="14"/>
      <c r="AB2100" s="14"/>
      <c r="AC2100" s="14"/>
      <c r="AD2100" s="14"/>
      <c r="AE2100" s="14"/>
      <c r="AT2100" s="250" t="s">
        <v>153</v>
      </c>
      <c r="AU2100" s="250" t="s">
        <v>151</v>
      </c>
      <c r="AV2100" s="14" t="s">
        <v>151</v>
      </c>
      <c r="AW2100" s="14" t="s">
        <v>30</v>
      </c>
      <c r="AX2100" s="14" t="s">
        <v>73</v>
      </c>
      <c r="AY2100" s="250" t="s">
        <v>143</v>
      </c>
    </row>
    <row r="2101" s="14" customFormat="1">
      <c r="A2101" s="14"/>
      <c r="B2101" s="240"/>
      <c r="C2101" s="241"/>
      <c r="D2101" s="231" t="s">
        <v>153</v>
      </c>
      <c r="E2101" s="242" t="s">
        <v>1</v>
      </c>
      <c r="F2101" s="243" t="s">
        <v>234</v>
      </c>
      <c r="G2101" s="241"/>
      <c r="H2101" s="244">
        <v>-1.202</v>
      </c>
      <c r="I2101" s="245"/>
      <c r="J2101" s="241"/>
      <c r="K2101" s="241"/>
      <c r="L2101" s="246"/>
      <c r="M2101" s="247"/>
      <c r="N2101" s="248"/>
      <c r="O2101" s="248"/>
      <c r="P2101" s="248"/>
      <c r="Q2101" s="248"/>
      <c r="R2101" s="248"/>
      <c r="S2101" s="248"/>
      <c r="T2101" s="249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50" t="s">
        <v>153</v>
      </c>
      <c r="AU2101" s="250" t="s">
        <v>151</v>
      </c>
      <c r="AV2101" s="14" t="s">
        <v>151</v>
      </c>
      <c r="AW2101" s="14" t="s">
        <v>30</v>
      </c>
      <c r="AX2101" s="14" t="s">
        <v>73</v>
      </c>
      <c r="AY2101" s="250" t="s">
        <v>143</v>
      </c>
    </row>
    <row r="2102" s="13" customFormat="1">
      <c r="A2102" s="13"/>
      <c r="B2102" s="229"/>
      <c r="C2102" s="230"/>
      <c r="D2102" s="231" t="s">
        <v>153</v>
      </c>
      <c r="E2102" s="232" t="s">
        <v>1</v>
      </c>
      <c r="F2102" s="233" t="s">
        <v>211</v>
      </c>
      <c r="G2102" s="230"/>
      <c r="H2102" s="232" t="s">
        <v>1</v>
      </c>
      <c r="I2102" s="234"/>
      <c r="J2102" s="230"/>
      <c r="K2102" s="230"/>
      <c r="L2102" s="235"/>
      <c r="M2102" s="236"/>
      <c r="N2102" s="237"/>
      <c r="O2102" s="237"/>
      <c r="P2102" s="237"/>
      <c r="Q2102" s="237"/>
      <c r="R2102" s="237"/>
      <c r="S2102" s="237"/>
      <c r="T2102" s="238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T2102" s="239" t="s">
        <v>153</v>
      </c>
      <c r="AU2102" s="239" t="s">
        <v>151</v>
      </c>
      <c r="AV2102" s="13" t="s">
        <v>81</v>
      </c>
      <c r="AW2102" s="13" t="s">
        <v>30</v>
      </c>
      <c r="AX2102" s="13" t="s">
        <v>73</v>
      </c>
      <c r="AY2102" s="239" t="s">
        <v>143</v>
      </c>
    </row>
    <row r="2103" s="14" customFormat="1">
      <c r="A2103" s="14"/>
      <c r="B2103" s="240"/>
      <c r="C2103" s="241"/>
      <c r="D2103" s="231" t="s">
        <v>153</v>
      </c>
      <c r="E2103" s="242" t="s">
        <v>1</v>
      </c>
      <c r="F2103" s="243" t="s">
        <v>256</v>
      </c>
      <c r="G2103" s="241"/>
      <c r="H2103" s="244">
        <v>38.393999999999998</v>
      </c>
      <c r="I2103" s="245"/>
      <c r="J2103" s="241"/>
      <c r="K2103" s="241"/>
      <c r="L2103" s="246"/>
      <c r="M2103" s="247"/>
      <c r="N2103" s="248"/>
      <c r="O2103" s="248"/>
      <c r="P2103" s="248"/>
      <c r="Q2103" s="248"/>
      <c r="R2103" s="248"/>
      <c r="S2103" s="248"/>
      <c r="T2103" s="249"/>
      <c r="U2103" s="14"/>
      <c r="V2103" s="14"/>
      <c r="W2103" s="14"/>
      <c r="X2103" s="14"/>
      <c r="Y2103" s="14"/>
      <c r="Z2103" s="14"/>
      <c r="AA2103" s="14"/>
      <c r="AB2103" s="14"/>
      <c r="AC2103" s="14"/>
      <c r="AD2103" s="14"/>
      <c r="AE2103" s="14"/>
      <c r="AT2103" s="250" t="s">
        <v>153</v>
      </c>
      <c r="AU2103" s="250" t="s">
        <v>151</v>
      </c>
      <c r="AV2103" s="14" t="s">
        <v>151</v>
      </c>
      <c r="AW2103" s="14" t="s">
        <v>30</v>
      </c>
      <c r="AX2103" s="14" t="s">
        <v>73</v>
      </c>
      <c r="AY2103" s="250" t="s">
        <v>143</v>
      </c>
    </row>
    <row r="2104" s="14" customFormat="1">
      <c r="A2104" s="14"/>
      <c r="B2104" s="240"/>
      <c r="C2104" s="241"/>
      <c r="D2104" s="231" t="s">
        <v>153</v>
      </c>
      <c r="E2104" s="242" t="s">
        <v>1</v>
      </c>
      <c r="F2104" s="243" t="s">
        <v>234</v>
      </c>
      <c r="G2104" s="241"/>
      <c r="H2104" s="244">
        <v>-1.202</v>
      </c>
      <c r="I2104" s="245"/>
      <c r="J2104" s="241"/>
      <c r="K2104" s="241"/>
      <c r="L2104" s="246"/>
      <c r="M2104" s="247"/>
      <c r="N2104" s="248"/>
      <c r="O2104" s="248"/>
      <c r="P2104" s="248"/>
      <c r="Q2104" s="248"/>
      <c r="R2104" s="248"/>
      <c r="S2104" s="248"/>
      <c r="T2104" s="249"/>
      <c r="U2104" s="14"/>
      <c r="V2104" s="14"/>
      <c r="W2104" s="14"/>
      <c r="X2104" s="14"/>
      <c r="Y2104" s="14"/>
      <c r="Z2104" s="14"/>
      <c r="AA2104" s="14"/>
      <c r="AB2104" s="14"/>
      <c r="AC2104" s="14"/>
      <c r="AD2104" s="14"/>
      <c r="AE2104" s="14"/>
      <c r="AT2104" s="250" t="s">
        <v>153</v>
      </c>
      <c r="AU2104" s="250" t="s">
        <v>151</v>
      </c>
      <c r="AV2104" s="14" t="s">
        <v>151</v>
      </c>
      <c r="AW2104" s="14" t="s">
        <v>30</v>
      </c>
      <c r="AX2104" s="14" t="s">
        <v>73</v>
      </c>
      <c r="AY2104" s="250" t="s">
        <v>143</v>
      </c>
    </row>
    <row r="2105" s="13" customFormat="1">
      <c r="A2105" s="13"/>
      <c r="B2105" s="229"/>
      <c r="C2105" s="230"/>
      <c r="D2105" s="231" t="s">
        <v>153</v>
      </c>
      <c r="E2105" s="232" t="s">
        <v>1</v>
      </c>
      <c r="F2105" s="233" t="s">
        <v>257</v>
      </c>
      <c r="G2105" s="230"/>
      <c r="H2105" s="232" t="s">
        <v>1</v>
      </c>
      <c r="I2105" s="234"/>
      <c r="J2105" s="230"/>
      <c r="K2105" s="230"/>
      <c r="L2105" s="235"/>
      <c r="M2105" s="236"/>
      <c r="N2105" s="237"/>
      <c r="O2105" s="237"/>
      <c r="P2105" s="237"/>
      <c r="Q2105" s="237"/>
      <c r="R2105" s="237"/>
      <c r="S2105" s="237"/>
      <c r="T2105" s="238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39" t="s">
        <v>153</v>
      </c>
      <c r="AU2105" s="239" t="s">
        <v>151</v>
      </c>
      <c r="AV2105" s="13" t="s">
        <v>81</v>
      </c>
      <c r="AW2105" s="13" t="s">
        <v>30</v>
      </c>
      <c r="AX2105" s="13" t="s">
        <v>73</v>
      </c>
      <c r="AY2105" s="239" t="s">
        <v>143</v>
      </c>
    </row>
    <row r="2106" s="13" customFormat="1">
      <c r="A2106" s="13"/>
      <c r="B2106" s="229"/>
      <c r="C2106" s="230"/>
      <c r="D2106" s="231" t="s">
        <v>153</v>
      </c>
      <c r="E2106" s="232" t="s">
        <v>1</v>
      </c>
      <c r="F2106" s="233" t="s">
        <v>213</v>
      </c>
      <c r="G2106" s="230"/>
      <c r="H2106" s="232" t="s">
        <v>1</v>
      </c>
      <c r="I2106" s="234"/>
      <c r="J2106" s="230"/>
      <c r="K2106" s="230"/>
      <c r="L2106" s="235"/>
      <c r="M2106" s="236"/>
      <c r="N2106" s="237"/>
      <c r="O2106" s="237"/>
      <c r="P2106" s="237"/>
      <c r="Q2106" s="237"/>
      <c r="R2106" s="237"/>
      <c r="S2106" s="237"/>
      <c r="T2106" s="238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39" t="s">
        <v>153</v>
      </c>
      <c r="AU2106" s="239" t="s">
        <v>151</v>
      </c>
      <c r="AV2106" s="13" t="s">
        <v>81</v>
      </c>
      <c r="AW2106" s="13" t="s">
        <v>30</v>
      </c>
      <c r="AX2106" s="13" t="s">
        <v>73</v>
      </c>
      <c r="AY2106" s="239" t="s">
        <v>143</v>
      </c>
    </row>
    <row r="2107" s="14" customFormat="1">
      <c r="A2107" s="14"/>
      <c r="B2107" s="240"/>
      <c r="C2107" s="241"/>
      <c r="D2107" s="231" t="s">
        <v>153</v>
      </c>
      <c r="E2107" s="242" t="s">
        <v>1</v>
      </c>
      <c r="F2107" s="243" t="s">
        <v>258</v>
      </c>
      <c r="G2107" s="241"/>
      <c r="H2107" s="244">
        <v>-6.0540000000000003</v>
      </c>
      <c r="I2107" s="245"/>
      <c r="J2107" s="241"/>
      <c r="K2107" s="241"/>
      <c r="L2107" s="246"/>
      <c r="M2107" s="247"/>
      <c r="N2107" s="248"/>
      <c r="O2107" s="248"/>
      <c r="P2107" s="248"/>
      <c r="Q2107" s="248"/>
      <c r="R2107" s="248"/>
      <c r="S2107" s="248"/>
      <c r="T2107" s="249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50" t="s">
        <v>153</v>
      </c>
      <c r="AU2107" s="250" t="s">
        <v>151</v>
      </c>
      <c r="AV2107" s="14" t="s">
        <v>151</v>
      </c>
      <c r="AW2107" s="14" t="s">
        <v>30</v>
      </c>
      <c r="AX2107" s="14" t="s">
        <v>73</v>
      </c>
      <c r="AY2107" s="250" t="s">
        <v>143</v>
      </c>
    </row>
    <row r="2108" s="14" customFormat="1">
      <c r="A2108" s="14"/>
      <c r="B2108" s="240"/>
      <c r="C2108" s="241"/>
      <c r="D2108" s="231" t="s">
        <v>153</v>
      </c>
      <c r="E2108" s="242" t="s">
        <v>1</v>
      </c>
      <c r="F2108" s="243" t="s">
        <v>259</v>
      </c>
      <c r="G2108" s="241"/>
      <c r="H2108" s="244">
        <v>0.90800000000000003</v>
      </c>
      <c r="I2108" s="245"/>
      <c r="J2108" s="241"/>
      <c r="K2108" s="241"/>
      <c r="L2108" s="246"/>
      <c r="M2108" s="247"/>
      <c r="N2108" s="248"/>
      <c r="O2108" s="248"/>
      <c r="P2108" s="248"/>
      <c r="Q2108" s="248"/>
      <c r="R2108" s="248"/>
      <c r="S2108" s="248"/>
      <c r="T2108" s="249"/>
      <c r="U2108" s="14"/>
      <c r="V2108" s="14"/>
      <c r="W2108" s="14"/>
      <c r="X2108" s="14"/>
      <c r="Y2108" s="14"/>
      <c r="Z2108" s="14"/>
      <c r="AA2108" s="14"/>
      <c r="AB2108" s="14"/>
      <c r="AC2108" s="14"/>
      <c r="AD2108" s="14"/>
      <c r="AE2108" s="14"/>
      <c r="AT2108" s="250" t="s">
        <v>153</v>
      </c>
      <c r="AU2108" s="250" t="s">
        <v>151</v>
      </c>
      <c r="AV2108" s="14" t="s">
        <v>151</v>
      </c>
      <c r="AW2108" s="14" t="s">
        <v>30</v>
      </c>
      <c r="AX2108" s="14" t="s">
        <v>73</v>
      </c>
      <c r="AY2108" s="250" t="s">
        <v>143</v>
      </c>
    </row>
    <row r="2109" s="13" customFormat="1">
      <c r="A2109" s="13"/>
      <c r="B2109" s="229"/>
      <c r="C2109" s="230"/>
      <c r="D2109" s="231" t="s">
        <v>153</v>
      </c>
      <c r="E2109" s="232" t="s">
        <v>1</v>
      </c>
      <c r="F2109" s="233" t="s">
        <v>211</v>
      </c>
      <c r="G2109" s="230"/>
      <c r="H2109" s="232" t="s">
        <v>1</v>
      </c>
      <c r="I2109" s="234"/>
      <c r="J2109" s="230"/>
      <c r="K2109" s="230"/>
      <c r="L2109" s="235"/>
      <c r="M2109" s="236"/>
      <c r="N2109" s="237"/>
      <c r="O2109" s="237"/>
      <c r="P2109" s="237"/>
      <c r="Q2109" s="237"/>
      <c r="R2109" s="237"/>
      <c r="S2109" s="237"/>
      <c r="T2109" s="238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T2109" s="239" t="s">
        <v>153</v>
      </c>
      <c r="AU2109" s="239" t="s">
        <v>151</v>
      </c>
      <c r="AV2109" s="13" t="s">
        <v>81</v>
      </c>
      <c r="AW2109" s="13" t="s">
        <v>30</v>
      </c>
      <c r="AX2109" s="13" t="s">
        <v>73</v>
      </c>
      <c r="AY2109" s="239" t="s">
        <v>143</v>
      </c>
    </row>
    <row r="2110" s="14" customFormat="1">
      <c r="A2110" s="14"/>
      <c r="B2110" s="240"/>
      <c r="C2110" s="241"/>
      <c r="D2110" s="231" t="s">
        <v>153</v>
      </c>
      <c r="E2110" s="242" t="s">
        <v>1</v>
      </c>
      <c r="F2110" s="243" t="s">
        <v>260</v>
      </c>
      <c r="G2110" s="241"/>
      <c r="H2110" s="244">
        <v>-24.536000000000001</v>
      </c>
      <c r="I2110" s="245"/>
      <c r="J2110" s="241"/>
      <c r="K2110" s="241"/>
      <c r="L2110" s="246"/>
      <c r="M2110" s="247"/>
      <c r="N2110" s="248"/>
      <c r="O2110" s="248"/>
      <c r="P2110" s="248"/>
      <c r="Q2110" s="248"/>
      <c r="R2110" s="248"/>
      <c r="S2110" s="248"/>
      <c r="T2110" s="249"/>
      <c r="U2110" s="14"/>
      <c r="V2110" s="14"/>
      <c r="W2110" s="14"/>
      <c r="X2110" s="14"/>
      <c r="Y2110" s="14"/>
      <c r="Z2110" s="14"/>
      <c r="AA2110" s="14"/>
      <c r="AB2110" s="14"/>
      <c r="AC2110" s="14"/>
      <c r="AD2110" s="14"/>
      <c r="AE2110" s="14"/>
      <c r="AT2110" s="250" t="s">
        <v>153</v>
      </c>
      <c r="AU2110" s="250" t="s">
        <v>151</v>
      </c>
      <c r="AV2110" s="14" t="s">
        <v>151</v>
      </c>
      <c r="AW2110" s="14" t="s">
        <v>30</v>
      </c>
      <c r="AX2110" s="14" t="s">
        <v>73</v>
      </c>
      <c r="AY2110" s="250" t="s">
        <v>143</v>
      </c>
    </row>
    <row r="2111" s="14" customFormat="1">
      <c r="A2111" s="14"/>
      <c r="B2111" s="240"/>
      <c r="C2111" s="241"/>
      <c r="D2111" s="231" t="s">
        <v>153</v>
      </c>
      <c r="E2111" s="242" t="s">
        <v>1</v>
      </c>
      <c r="F2111" s="243" t="s">
        <v>261</v>
      </c>
      <c r="G2111" s="241"/>
      <c r="H2111" s="244">
        <v>1.202</v>
      </c>
      <c r="I2111" s="245"/>
      <c r="J2111" s="241"/>
      <c r="K2111" s="241"/>
      <c r="L2111" s="246"/>
      <c r="M2111" s="247"/>
      <c r="N2111" s="248"/>
      <c r="O2111" s="248"/>
      <c r="P2111" s="248"/>
      <c r="Q2111" s="248"/>
      <c r="R2111" s="248"/>
      <c r="S2111" s="248"/>
      <c r="T2111" s="249"/>
      <c r="U2111" s="14"/>
      <c r="V2111" s="14"/>
      <c r="W2111" s="14"/>
      <c r="X2111" s="14"/>
      <c r="Y2111" s="14"/>
      <c r="Z2111" s="14"/>
      <c r="AA2111" s="14"/>
      <c r="AB2111" s="14"/>
      <c r="AC2111" s="14"/>
      <c r="AD2111" s="14"/>
      <c r="AE2111" s="14"/>
      <c r="AT2111" s="250" t="s">
        <v>153</v>
      </c>
      <c r="AU2111" s="250" t="s">
        <v>151</v>
      </c>
      <c r="AV2111" s="14" t="s">
        <v>151</v>
      </c>
      <c r="AW2111" s="14" t="s">
        <v>30</v>
      </c>
      <c r="AX2111" s="14" t="s">
        <v>73</v>
      </c>
      <c r="AY2111" s="250" t="s">
        <v>143</v>
      </c>
    </row>
    <row r="2112" s="15" customFormat="1">
      <c r="A2112" s="15"/>
      <c r="B2112" s="251"/>
      <c r="C2112" s="252"/>
      <c r="D2112" s="231" t="s">
        <v>153</v>
      </c>
      <c r="E2112" s="253" t="s">
        <v>1</v>
      </c>
      <c r="F2112" s="254" t="s">
        <v>163</v>
      </c>
      <c r="G2112" s="252"/>
      <c r="H2112" s="255">
        <v>320.17900000000009</v>
      </c>
      <c r="I2112" s="256"/>
      <c r="J2112" s="252"/>
      <c r="K2112" s="252"/>
      <c r="L2112" s="257"/>
      <c r="M2112" s="258"/>
      <c r="N2112" s="259"/>
      <c r="O2112" s="259"/>
      <c r="P2112" s="259"/>
      <c r="Q2112" s="259"/>
      <c r="R2112" s="259"/>
      <c r="S2112" s="259"/>
      <c r="T2112" s="260"/>
      <c r="U2112" s="15"/>
      <c r="V2112" s="15"/>
      <c r="W2112" s="15"/>
      <c r="X2112" s="15"/>
      <c r="Y2112" s="15"/>
      <c r="Z2112" s="15"/>
      <c r="AA2112" s="15"/>
      <c r="AB2112" s="15"/>
      <c r="AC2112" s="15"/>
      <c r="AD2112" s="15"/>
      <c r="AE2112" s="15"/>
      <c r="AT2112" s="261" t="s">
        <v>153</v>
      </c>
      <c r="AU2112" s="261" t="s">
        <v>151</v>
      </c>
      <c r="AV2112" s="15" t="s">
        <v>150</v>
      </c>
      <c r="AW2112" s="15" t="s">
        <v>30</v>
      </c>
      <c r="AX2112" s="15" t="s">
        <v>81</v>
      </c>
      <c r="AY2112" s="261" t="s">
        <v>143</v>
      </c>
    </row>
    <row r="2113" s="2" customFormat="1" ht="24.15" customHeight="1">
      <c r="A2113" s="38"/>
      <c r="B2113" s="39"/>
      <c r="C2113" s="215" t="s">
        <v>2070</v>
      </c>
      <c r="D2113" s="215" t="s">
        <v>146</v>
      </c>
      <c r="E2113" s="216" t="s">
        <v>2071</v>
      </c>
      <c r="F2113" s="217" t="s">
        <v>2072</v>
      </c>
      <c r="G2113" s="218" t="s">
        <v>185</v>
      </c>
      <c r="H2113" s="219">
        <v>44.685000000000002</v>
      </c>
      <c r="I2113" s="220"/>
      <c r="J2113" s="221">
        <f>ROUND(I2113*H2113,2)</f>
        <v>0</v>
      </c>
      <c r="K2113" s="222"/>
      <c r="L2113" s="44"/>
      <c r="M2113" s="223" t="s">
        <v>1</v>
      </c>
      <c r="N2113" s="224" t="s">
        <v>39</v>
      </c>
      <c r="O2113" s="91"/>
      <c r="P2113" s="225">
        <f>O2113*H2113</f>
        <v>0</v>
      </c>
      <c r="Q2113" s="225">
        <v>0</v>
      </c>
      <c r="R2113" s="225">
        <f>Q2113*H2113</f>
        <v>0</v>
      </c>
      <c r="S2113" s="225">
        <v>0</v>
      </c>
      <c r="T2113" s="226">
        <f>S2113*H2113</f>
        <v>0</v>
      </c>
      <c r="U2113" s="38"/>
      <c r="V2113" s="38"/>
      <c r="W2113" s="38"/>
      <c r="X2113" s="38"/>
      <c r="Y2113" s="38"/>
      <c r="Z2113" s="38"/>
      <c r="AA2113" s="38"/>
      <c r="AB2113" s="38"/>
      <c r="AC2113" s="38"/>
      <c r="AD2113" s="38"/>
      <c r="AE2113" s="38"/>
      <c r="AR2113" s="227" t="s">
        <v>279</v>
      </c>
      <c r="AT2113" s="227" t="s">
        <v>146</v>
      </c>
      <c r="AU2113" s="227" t="s">
        <v>151</v>
      </c>
      <c r="AY2113" s="17" t="s">
        <v>143</v>
      </c>
      <c r="BE2113" s="228">
        <f>IF(N2113="základní",J2113,0)</f>
        <v>0</v>
      </c>
      <c r="BF2113" s="228">
        <f>IF(N2113="snížená",J2113,0)</f>
        <v>0</v>
      </c>
      <c r="BG2113" s="228">
        <f>IF(N2113="zákl. přenesená",J2113,0)</f>
        <v>0</v>
      </c>
      <c r="BH2113" s="228">
        <f>IF(N2113="sníž. přenesená",J2113,0)</f>
        <v>0</v>
      </c>
      <c r="BI2113" s="228">
        <f>IF(N2113="nulová",J2113,0)</f>
        <v>0</v>
      </c>
      <c r="BJ2113" s="17" t="s">
        <v>151</v>
      </c>
      <c r="BK2113" s="228">
        <f>ROUND(I2113*H2113,2)</f>
        <v>0</v>
      </c>
      <c r="BL2113" s="17" t="s">
        <v>279</v>
      </c>
      <c r="BM2113" s="227" t="s">
        <v>2073</v>
      </c>
    </row>
    <row r="2114" s="13" customFormat="1">
      <c r="A2114" s="13"/>
      <c r="B2114" s="229"/>
      <c r="C2114" s="230"/>
      <c r="D2114" s="231" t="s">
        <v>153</v>
      </c>
      <c r="E2114" s="232" t="s">
        <v>1</v>
      </c>
      <c r="F2114" s="233" t="s">
        <v>2030</v>
      </c>
      <c r="G2114" s="230"/>
      <c r="H2114" s="232" t="s">
        <v>1</v>
      </c>
      <c r="I2114" s="234"/>
      <c r="J2114" s="230"/>
      <c r="K2114" s="230"/>
      <c r="L2114" s="235"/>
      <c r="M2114" s="236"/>
      <c r="N2114" s="237"/>
      <c r="O2114" s="237"/>
      <c r="P2114" s="237"/>
      <c r="Q2114" s="237"/>
      <c r="R2114" s="237"/>
      <c r="S2114" s="237"/>
      <c r="T2114" s="238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T2114" s="239" t="s">
        <v>153</v>
      </c>
      <c r="AU2114" s="239" t="s">
        <v>151</v>
      </c>
      <c r="AV2114" s="13" t="s">
        <v>81</v>
      </c>
      <c r="AW2114" s="13" t="s">
        <v>30</v>
      </c>
      <c r="AX2114" s="13" t="s">
        <v>73</v>
      </c>
      <c r="AY2114" s="239" t="s">
        <v>143</v>
      </c>
    </row>
    <row r="2115" s="13" customFormat="1">
      <c r="A2115" s="13"/>
      <c r="B2115" s="229"/>
      <c r="C2115" s="230"/>
      <c r="D2115" s="231" t="s">
        <v>153</v>
      </c>
      <c r="E2115" s="232" t="s">
        <v>1</v>
      </c>
      <c r="F2115" s="233" t="s">
        <v>209</v>
      </c>
      <c r="G2115" s="230"/>
      <c r="H2115" s="232" t="s">
        <v>1</v>
      </c>
      <c r="I2115" s="234"/>
      <c r="J2115" s="230"/>
      <c r="K2115" s="230"/>
      <c r="L2115" s="235"/>
      <c r="M2115" s="236"/>
      <c r="N2115" s="237"/>
      <c r="O2115" s="237"/>
      <c r="P2115" s="237"/>
      <c r="Q2115" s="237"/>
      <c r="R2115" s="237"/>
      <c r="S2115" s="237"/>
      <c r="T2115" s="238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39" t="s">
        <v>153</v>
      </c>
      <c r="AU2115" s="239" t="s">
        <v>151</v>
      </c>
      <c r="AV2115" s="13" t="s">
        <v>81</v>
      </c>
      <c r="AW2115" s="13" t="s">
        <v>30</v>
      </c>
      <c r="AX2115" s="13" t="s">
        <v>73</v>
      </c>
      <c r="AY2115" s="239" t="s">
        <v>143</v>
      </c>
    </row>
    <row r="2116" s="14" customFormat="1">
      <c r="A2116" s="14"/>
      <c r="B2116" s="240"/>
      <c r="C2116" s="241"/>
      <c r="D2116" s="231" t="s">
        <v>153</v>
      </c>
      <c r="E2116" s="242" t="s">
        <v>1</v>
      </c>
      <c r="F2116" s="243" t="s">
        <v>210</v>
      </c>
      <c r="G2116" s="241"/>
      <c r="H2116" s="244">
        <v>1.246</v>
      </c>
      <c r="I2116" s="245"/>
      <c r="J2116" s="241"/>
      <c r="K2116" s="241"/>
      <c r="L2116" s="246"/>
      <c r="M2116" s="247"/>
      <c r="N2116" s="248"/>
      <c r="O2116" s="248"/>
      <c r="P2116" s="248"/>
      <c r="Q2116" s="248"/>
      <c r="R2116" s="248"/>
      <c r="S2116" s="248"/>
      <c r="T2116" s="249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50" t="s">
        <v>153</v>
      </c>
      <c r="AU2116" s="250" t="s">
        <v>151</v>
      </c>
      <c r="AV2116" s="14" t="s">
        <v>151</v>
      </c>
      <c r="AW2116" s="14" t="s">
        <v>30</v>
      </c>
      <c r="AX2116" s="14" t="s">
        <v>73</v>
      </c>
      <c r="AY2116" s="250" t="s">
        <v>143</v>
      </c>
    </row>
    <row r="2117" s="13" customFormat="1">
      <c r="A2117" s="13"/>
      <c r="B2117" s="229"/>
      <c r="C2117" s="230"/>
      <c r="D2117" s="231" t="s">
        <v>153</v>
      </c>
      <c r="E2117" s="232" t="s">
        <v>1</v>
      </c>
      <c r="F2117" s="233" t="s">
        <v>211</v>
      </c>
      <c r="G2117" s="230"/>
      <c r="H2117" s="232" t="s">
        <v>1</v>
      </c>
      <c r="I2117" s="234"/>
      <c r="J2117" s="230"/>
      <c r="K2117" s="230"/>
      <c r="L2117" s="235"/>
      <c r="M2117" s="236"/>
      <c r="N2117" s="237"/>
      <c r="O2117" s="237"/>
      <c r="P2117" s="237"/>
      <c r="Q2117" s="237"/>
      <c r="R2117" s="237"/>
      <c r="S2117" s="237"/>
      <c r="T2117" s="238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T2117" s="239" t="s">
        <v>153</v>
      </c>
      <c r="AU2117" s="239" t="s">
        <v>151</v>
      </c>
      <c r="AV2117" s="13" t="s">
        <v>81</v>
      </c>
      <c r="AW2117" s="13" t="s">
        <v>30</v>
      </c>
      <c r="AX2117" s="13" t="s">
        <v>73</v>
      </c>
      <c r="AY2117" s="239" t="s">
        <v>143</v>
      </c>
    </row>
    <row r="2118" s="14" customFormat="1">
      <c r="A2118" s="14"/>
      <c r="B2118" s="240"/>
      <c r="C2118" s="241"/>
      <c r="D2118" s="231" t="s">
        <v>153</v>
      </c>
      <c r="E2118" s="242" t="s">
        <v>1</v>
      </c>
      <c r="F2118" s="243" t="s">
        <v>212</v>
      </c>
      <c r="G2118" s="241"/>
      <c r="H2118" s="244">
        <v>7.335</v>
      </c>
      <c r="I2118" s="245"/>
      <c r="J2118" s="241"/>
      <c r="K2118" s="241"/>
      <c r="L2118" s="246"/>
      <c r="M2118" s="247"/>
      <c r="N2118" s="248"/>
      <c r="O2118" s="248"/>
      <c r="P2118" s="248"/>
      <c r="Q2118" s="248"/>
      <c r="R2118" s="248"/>
      <c r="S2118" s="248"/>
      <c r="T2118" s="249"/>
      <c r="U2118" s="14"/>
      <c r="V2118" s="14"/>
      <c r="W2118" s="14"/>
      <c r="X2118" s="14"/>
      <c r="Y2118" s="14"/>
      <c r="Z2118" s="14"/>
      <c r="AA2118" s="14"/>
      <c r="AB2118" s="14"/>
      <c r="AC2118" s="14"/>
      <c r="AD2118" s="14"/>
      <c r="AE2118" s="14"/>
      <c r="AT2118" s="250" t="s">
        <v>153</v>
      </c>
      <c r="AU2118" s="250" t="s">
        <v>151</v>
      </c>
      <c r="AV2118" s="14" t="s">
        <v>151</v>
      </c>
      <c r="AW2118" s="14" t="s">
        <v>30</v>
      </c>
      <c r="AX2118" s="14" t="s">
        <v>73</v>
      </c>
      <c r="AY2118" s="250" t="s">
        <v>143</v>
      </c>
    </row>
    <row r="2119" s="13" customFormat="1">
      <c r="A2119" s="13"/>
      <c r="B2119" s="229"/>
      <c r="C2119" s="230"/>
      <c r="D2119" s="231" t="s">
        <v>153</v>
      </c>
      <c r="E2119" s="232" t="s">
        <v>1</v>
      </c>
      <c r="F2119" s="233" t="s">
        <v>213</v>
      </c>
      <c r="G2119" s="230"/>
      <c r="H2119" s="232" t="s">
        <v>1</v>
      </c>
      <c r="I2119" s="234"/>
      <c r="J2119" s="230"/>
      <c r="K2119" s="230"/>
      <c r="L2119" s="235"/>
      <c r="M2119" s="236"/>
      <c r="N2119" s="237"/>
      <c r="O2119" s="237"/>
      <c r="P2119" s="237"/>
      <c r="Q2119" s="237"/>
      <c r="R2119" s="237"/>
      <c r="S2119" s="237"/>
      <c r="T2119" s="238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T2119" s="239" t="s">
        <v>153</v>
      </c>
      <c r="AU2119" s="239" t="s">
        <v>151</v>
      </c>
      <c r="AV2119" s="13" t="s">
        <v>81</v>
      </c>
      <c r="AW2119" s="13" t="s">
        <v>30</v>
      </c>
      <c r="AX2119" s="13" t="s">
        <v>73</v>
      </c>
      <c r="AY2119" s="239" t="s">
        <v>143</v>
      </c>
    </row>
    <row r="2120" s="14" customFormat="1">
      <c r="A2120" s="14"/>
      <c r="B2120" s="240"/>
      <c r="C2120" s="241"/>
      <c r="D2120" s="231" t="s">
        <v>153</v>
      </c>
      <c r="E2120" s="242" t="s">
        <v>1</v>
      </c>
      <c r="F2120" s="243" t="s">
        <v>214</v>
      </c>
      <c r="G2120" s="241"/>
      <c r="H2120" s="244">
        <v>1.006</v>
      </c>
      <c r="I2120" s="245"/>
      <c r="J2120" s="241"/>
      <c r="K2120" s="241"/>
      <c r="L2120" s="246"/>
      <c r="M2120" s="247"/>
      <c r="N2120" s="248"/>
      <c r="O2120" s="248"/>
      <c r="P2120" s="248"/>
      <c r="Q2120" s="248"/>
      <c r="R2120" s="248"/>
      <c r="S2120" s="248"/>
      <c r="T2120" s="249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50" t="s">
        <v>153</v>
      </c>
      <c r="AU2120" s="250" t="s">
        <v>151</v>
      </c>
      <c r="AV2120" s="14" t="s">
        <v>151</v>
      </c>
      <c r="AW2120" s="14" t="s">
        <v>30</v>
      </c>
      <c r="AX2120" s="14" t="s">
        <v>73</v>
      </c>
      <c r="AY2120" s="250" t="s">
        <v>143</v>
      </c>
    </row>
    <row r="2121" s="13" customFormat="1">
      <c r="A2121" s="13"/>
      <c r="B2121" s="229"/>
      <c r="C2121" s="230"/>
      <c r="D2121" s="231" t="s">
        <v>153</v>
      </c>
      <c r="E2121" s="232" t="s">
        <v>1</v>
      </c>
      <c r="F2121" s="233" t="s">
        <v>239</v>
      </c>
      <c r="G2121" s="230"/>
      <c r="H2121" s="232" t="s">
        <v>1</v>
      </c>
      <c r="I2121" s="234"/>
      <c r="J2121" s="230"/>
      <c r="K2121" s="230"/>
      <c r="L2121" s="235"/>
      <c r="M2121" s="236"/>
      <c r="N2121" s="237"/>
      <c r="O2121" s="237"/>
      <c r="P2121" s="237"/>
      <c r="Q2121" s="237"/>
      <c r="R2121" s="237"/>
      <c r="S2121" s="237"/>
      <c r="T2121" s="238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39" t="s">
        <v>153</v>
      </c>
      <c r="AU2121" s="239" t="s">
        <v>151</v>
      </c>
      <c r="AV2121" s="13" t="s">
        <v>81</v>
      </c>
      <c r="AW2121" s="13" t="s">
        <v>30</v>
      </c>
      <c r="AX2121" s="13" t="s">
        <v>73</v>
      </c>
      <c r="AY2121" s="239" t="s">
        <v>143</v>
      </c>
    </row>
    <row r="2122" s="13" customFormat="1">
      <c r="A2122" s="13"/>
      <c r="B2122" s="229"/>
      <c r="C2122" s="230"/>
      <c r="D2122" s="231" t="s">
        <v>153</v>
      </c>
      <c r="E2122" s="232" t="s">
        <v>1</v>
      </c>
      <c r="F2122" s="233" t="s">
        <v>209</v>
      </c>
      <c r="G2122" s="230"/>
      <c r="H2122" s="232" t="s">
        <v>1</v>
      </c>
      <c r="I2122" s="234"/>
      <c r="J2122" s="230"/>
      <c r="K2122" s="230"/>
      <c r="L2122" s="235"/>
      <c r="M2122" s="236"/>
      <c r="N2122" s="237"/>
      <c r="O2122" s="237"/>
      <c r="P2122" s="237"/>
      <c r="Q2122" s="237"/>
      <c r="R2122" s="237"/>
      <c r="S2122" s="237"/>
      <c r="T2122" s="238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T2122" s="239" t="s">
        <v>153</v>
      </c>
      <c r="AU2122" s="239" t="s">
        <v>151</v>
      </c>
      <c r="AV2122" s="13" t="s">
        <v>81</v>
      </c>
      <c r="AW2122" s="13" t="s">
        <v>30</v>
      </c>
      <c r="AX2122" s="13" t="s">
        <v>73</v>
      </c>
      <c r="AY2122" s="239" t="s">
        <v>143</v>
      </c>
    </row>
    <row r="2123" s="14" customFormat="1">
      <c r="A2123" s="14"/>
      <c r="B2123" s="240"/>
      <c r="C2123" s="241"/>
      <c r="D2123" s="231" t="s">
        <v>153</v>
      </c>
      <c r="E2123" s="242" t="s">
        <v>1</v>
      </c>
      <c r="F2123" s="243" t="s">
        <v>250</v>
      </c>
      <c r="G2123" s="241"/>
      <c r="H2123" s="244">
        <v>15.753</v>
      </c>
      <c r="I2123" s="245"/>
      <c r="J2123" s="241"/>
      <c r="K2123" s="241"/>
      <c r="L2123" s="246"/>
      <c r="M2123" s="247"/>
      <c r="N2123" s="248"/>
      <c r="O2123" s="248"/>
      <c r="P2123" s="248"/>
      <c r="Q2123" s="248"/>
      <c r="R2123" s="248"/>
      <c r="S2123" s="248"/>
      <c r="T2123" s="249"/>
      <c r="U2123" s="14"/>
      <c r="V2123" s="14"/>
      <c r="W2123" s="14"/>
      <c r="X2123" s="14"/>
      <c r="Y2123" s="14"/>
      <c r="Z2123" s="14"/>
      <c r="AA2123" s="14"/>
      <c r="AB2123" s="14"/>
      <c r="AC2123" s="14"/>
      <c r="AD2123" s="14"/>
      <c r="AE2123" s="14"/>
      <c r="AT2123" s="250" t="s">
        <v>153</v>
      </c>
      <c r="AU2123" s="250" t="s">
        <v>151</v>
      </c>
      <c r="AV2123" s="14" t="s">
        <v>151</v>
      </c>
      <c r="AW2123" s="14" t="s">
        <v>30</v>
      </c>
      <c r="AX2123" s="14" t="s">
        <v>73</v>
      </c>
      <c r="AY2123" s="250" t="s">
        <v>143</v>
      </c>
    </row>
    <row r="2124" s="14" customFormat="1">
      <c r="A2124" s="14"/>
      <c r="B2124" s="240"/>
      <c r="C2124" s="241"/>
      <c r="D2124" s="231" t="s">
        <v>153</v>
      </c>
      <c r="E2124" s="242" t="s">
        <v>1</v>
      </c>
      <c r="F2124" s="243" t="s">
        <v>251</v>
      </c>
      <c r="G2124" s="241"/>
      <c r="H2124" s="244">
        <v>-1.484</v>
      </c>
      <c r="I2124" s="245"/>
      <c r="J2124" s="241"/>
      <c r="K2124" s="241"/>
      <c r="L2124" s="246"/>
      <c r="M2124" s="247"/>
      <c r="N2124" s="248"/>
      <c r="O2124" s="248"/>
      <c r="P2124" s="248"/>
      <c r="Q2124" s="248"/>
      <c r="R2124" s="248"/>
      <c r="S2124" s="248"/>
      <c r="T2124" s="249"/>
      <c r="U2124" s="14"/>
      <c r="V2124" s="14"/>
      <c r="W2124" s="14"/>
      <c r="X2124" s="14"/>
      <c r="Y2124" s="14"/>
      <c r="Z2124" s="14"/>
      <c r="AA2124" s="14"/>
      <c r="AB2124" s="14"/>
      <c r="AC2124" s="14"/>
      <c r="AD2124" s="14"/>
      <c r="AE2124" s="14"/>
      <c r="AT2124" s="250" t="s">
        <v>153</v>
      </c>
      <c r="AU2124" s="250" t="s">
        <v>151</v>
      </c>
      <c r="AV2124" s="14" t="s">
        <v>151</v>
      </c>
      <c r="AW2124" s="14" t="s">
        <v>30</v>
      </c>
      <c r="AX2124" s="14" t="s">
        <v>73</v>
      </c>
      <c r="AY2124" s="250" t="s">
        <v>143</v>
      </c>
    </row>
    <row r="2125" s="13" customFormat="1">
      <c r="A2125" s="13"/>
      <c r="B2125" s="229"/>
      <c r="C2125" s="230"/>
      <c r="D2125" s="231" t="s">
        <v>153</v>
      </c>
      <c r="E2125" s="232" t="s">
        <v>1</v>
      </c>
      <c r="F2125" s="233" t="s">
        <v>213</v>
      </c>
      <c r="G2125" s="230"/>
      <c r="H2125" s="232" t="s">
        <v>1</v>
      </c>
      <c r="I2125" s="234"/>
      <c r="J2125" s="230"/>
      <c r="K2125" s="230"/>
      <c r="L2125" s="235"/>
      <c r="M2125" s="236"/>
      <c r="N2125" s="237"/>
      <c r="O2125" s="237"/>
      <c r="P2125" s="237"/>
      <c r="Q2125" s="237"/>
      <c r="R2125" s="237"/>
      <c r="S2125" s="237"/>
      <c r="T2125" s="238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T2125" s="239" t="s">
        <v>153</v>
      </c>
      <c r="AU2125" s="239" t="s">
        <v>151</v>
      </c>
      <c r="AV2125" s="13" t="s">
        <v>81</v>
      </c>
      <c r="AW2125" s="13" t="s">
        <v>30</v>
      </c>
      <c r="AX2125" s="13" t="s">
        <v>73</v>
      </c>
      <c r="AY2125" s="239" t="s">
        <v>143</v>
      </c>
    </row>
    <row r="2126" s="14" customFormat="1">
      <c r="A2126" s="14"/>
      <c r="B2126" s="240"/>
      <c r="C2126" s="241"/>
      <c r="D2126" s="231" t="s">
        <v>153</v>
      </c>
      <c r="E2126" s="242" t="s">
        <v>1</v>
      </c>
      <c r="F2126" s="243" t="s">
        <v>255</v>
      </c>
      <c r="G2126" s="241"/>
      <c r="H2126" s="244">
        <v>13.319000000000001</v>
      </c>
      <c r="I2126" s="245"/>
      <c r="J2126" s="241"/>
      <c r="K2126" s="241"/>
      <c r="L2126" s="246"/>
      <c r="M2126" s="247"/>
      <c r="N2126" s="248"/>
      <c r="O2126" s="248"/>
      <c r="P2126" s="248"/>
      <c r="Q2126" s="248"/>
      <c r="R2126" s="248"/>
      <c r="S2126" s="248"/>
      <c r="T2126" s="249"/>
      <c r="U2126" s="14"/>
      <c r="V2126" s="14"/>
      <c r="W2126" s="14"/>
      <c r="X2126" s="14"/>
      <c r="Y2126" s="14"/>
      <c r="Z2126" s="14"/>
      <c r="AA2126" s="14"/>
      <c r="AB2126" s="14"/>
      <c r="AC2126" s="14"/>
      <c r="AD2126" s="14"/>
      <c r="AE2126" s="14"/>
      <c r="AT2126" s="250" t="s">
        <v>153</v>
      </c>
      <c r="AU2126" s="250" t="s">
        <v>151</v>
      </c>
      <c r="AV2126" s="14" t="s">
        <v>151</v>
      </c>
      <c r="AW2126" s="14" t="s">
        <v>30</v>
      </c>
      <c r="AX2126" s="14" t="s">
        <v>73</v>
      </c>
      <c r="AY2126" s="250" t="s">
        <v>143</v>
      </c>
    </row>
    <row r="2127" s="14" customFormat="1">
      <c r="A2127" s="14"/>
      <c r="B2127" s="240"/>
      <c r="C2127" s="241"/>
      <c r="D2127" s="231" t="s">
        <v>153</v>
      </c>
      <c r="E2127" s="242" t="s">
        <v>1</v>
      </c>
      <c r="F2127" s="243" t="s">
        <v>234</v>
      </c>
      <c r="G2127" s="241"/>
      <c r="H2127" s="244">
        <v>-1.202</v>
      </c>
      <c r="I2127" s="245"/>
      <c r="J2127" s="241"/>
      <c r="K2127" s="241"/>
      <c r="L2127" s="246"/>
      <c r="M2127" s="247"/>
      <c r="N2127" s="248"/>
      <c r="O2127" s="248"/>
      <c r="P2127" s="248"/>
      <c r="Q2127" s="248"/>
      <c r="R2127" s="248"/>
      <c r="S2127" s="248"/>
      <c r="T2127" s="249"/>
      <c r="U2127" s="14"/>
      <c r="V2127" s="14"/>
      <c r="W2127" s="14"/>
      <c r="X2127" s="14"/>
      <c r="Y2127" s="14"/>
      <c r="Z2127" s="14"/>
      <c r="AA2127" s="14"/>
      <c r="AB2127" s="14"/>
      <c r="AC2127" s="14"/>
      <c r="AD2127" s="14"/>
      <c r="AE2127" s="14"/>
      <c r="AT2127" s="250" t="s">
        <v>153</v>
      </c>
      <c r="AU2127" s="250" t="s">
        <v>151</v>
      </c>
      <c r="AV2127" s="14" t="s">
        <v>151</v>
      </c>
      <c r="AW2127" s="14" t="s">
        <v>30</v>
      </c>
      <c r="AX2127" s="14" t="s">
        <v>73</v>
      </c>
      <c r="AY2127" s="250" t="s">
        <v>143</v>
      </c>
    </row>
    <row r="2128" s="13" customFormat="1">
      <c r="A2128" s="13"/>
      <c r="B2128" s="229"/>
      <c r="C2128" s="230"/>
      <c r="D2128" s="231" t="s">
        <v>153</v>
      </c>
      <c r="E2128" s="232" t="s">
        <v>1</v>
      </c>
      <c r="F2128" s="233" t="s">
        <v>211</v>
      </c>
      <c r="G2128" s="230"/>
      <c r="H2128" s="232" t="s">
        <v>1</v>
      </c>
      <c r="I2128" s="234"/>
      <c r="J2128" s="230"/>
      <c r="K2128" s="230"/>
      <c r="L2128" s="235"/>
      <c r="M2128" s="236"/>
      <c r="N2128" s="237"/>
      <c r="O2128" s="237"/>
      <c r="P2128" s="237"/>
      <c r="Q2128" s="237"/>
      <c r="R2128" s="237"/>
      <c r="S2128" s="237"/>
      <c r="T2128" s="238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39" t="s">
        <v>153</v>
      </c>
      <c r="AU2128" s="239" t="s">
        <v>151</v>
      </c>
      <c r="AV2128" s="13" t="s">
        <v>81</v>
      </c>
      <c r="AW2128" s="13" t="s">
        <v>30</v>
      </c>
      <c r="AX2128" s="13" t="s">
        <v>73</v>
      </c>
      <c r="AY2128" s="239" t="s">
        <v>143</v>
      </c>
    </row>
    <row r="2129" s="14" customFormat="1">
      <c r="A2129" s="14"/>
      <c r="B2129" s="240"/>
      <c r="C2129" s="241"/>
      <c r="D2129" s="231" t="s">
        <v>153</v>
      </c>
      <c r="E2129" s="242" t="s">
        <v>1</v>
      </c>
      <c r="F2129" s="243" t="s">
        <v>256</v>
      </c>
      <c r="G2129" s="241"/>
      <c r="H2129" s="244">
        <v>38.393999999999998</v>
      </c>
      <c r="I2129" s="245"/>
      <c r="J2129" s="241"/>
      <c r="K2129" s="241"/>
      <c r="L2129" s="246"/>
      <c r="M2129" s="247"/>
      <c r="N2129" s="248"/>
      <c r="O2129" s="248"/>
      <c r="P2129" s="248"/>
      <c r="Q2129" s="248"/>
      <c r="R2129" s="248"/>
      <c r="S2129" s="248"/>
      <c r="T2129" s="249"/>
      <c r="U2129" s="14"/>
      <c r="V2129" s="14"/>
      <c r="W2129" s="14"/>
      <c r="X2129" s="14"/>
      <c r="Y2129" s="14"/>
      <c r="Z2129" s="14"/>
      <c r="AA2129" s="14"/>
      <c r="AB2129" s="14"/>
      <c r="AC2129" s="14"/>
      <c r="AD2129" s="14"/>
      <c r="AE2129" s="14"/>
      <c r="AT2129" s="250" t="s">
        <v>153</v>
      </c>
      <c r="AU2129" s="250" t="s">
        <v>151</v>
      </c>
      <c r="AV2129" s="14" t="s">
        <v>151</v>
      </c>
      <c r="AW2129" s="14" t="s">
        <v>30</v>
      </c>
      <c r="AX2129" s="14" t="s">
        <v>73</v>
      </c>
      <c r="AY2129" s="250" t="s">
        <v>143</v>
      </c>
    </row>
    <row r="2130" s="14" customFormat="1">
      <c r="A2130" s="14"/>
      <c r="B2130" s="240"/>
      <c r="C2130" s="241"/>
      <c r="D2130" s="231" t="s">
        <v>153</v>
      </c>
      <c r="E2130" s="242" t="s">
        <v>1</v>
      </c>
      <c r="F2130" s="243" t="s">
        <v>234</v>
      </c>
      <c r="G2130" s="241"/>
      <c r="H2130" s="244">
        <v>-1.202</v>
      </c>
      <c r="I2130" s="245"/>
      <c r="J2130" s="241"/>
      <c r="K2130" s="241"/>
      <c r="L2130" s="246"/>
      <c r="M2130" s="247"/>
      <c r="N2130" s="248"/>
      <c r="O2130" s="248"/>
      <c r="P2130" s="248"/>
      <c r="Q2130" s="248"/>
      <c r="R2130" s="248"/>
      <c r="S2130" s="248"/>
      <c r="T2130" s="249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50" t="s">
        <v>153</v>
      </c>
      <c r="AU2130" s="250" t="s">
        <v>151</v>
      </c>
      <c r="AV2130" s="14" t="s">
        <v>151</v>
      </c>
      <c r="AW2130" s="14" t="s">
        <v>30</v>
      </c>
      <c r="AX2130" s="14" t="s">
        <v>73</v>
      </c>
      <c r="AY2130" s="250" t="s">
        <v>143</v>
      </c>
    </row>
    <row r="2131" s="13" customFormat="1">
      <c r="A2131" s="13"/>
      <c r="B2131" s="229"/>
      <c r="C2131" s="230"/>
      <c r="D2131" s="231" t="s">
        <v>153</v>
      </c>
      <c r="E2131" s="232" t="s">
        <v>1</v>
      </c>
      <c r="F2131" s="233" t="s">
        <v>257</v>
      </c>
      <c r="G2131" s="230"/>
      <c r="H2131" s="232" t="s">
        <v>1</v>
      </c>
      <c r="I2131" s="234"/>
      <c r="J2131" s="230"/>
      <c r="K2131" s="230"/>
      <c r="L2131" s="235"/>
      <c r="M2131" s="236"/>
      <c r="N2131" s="237"/>
      <c r="O2131" s="237"/>
      <c r="P2131" s="237"/>
      <c r="Q2131" s="237"/>
      <c r="R2131" s="237"/>
      <c r="S2131" s="237"/>
      <c r="T2131" s="238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T2131" s="239" t="s">
        <v>153</v>
      </c>
      <c r="AU2131" s="239" t="s">
        <v>151</v>
      </c>
      <c r="AV2131" s="13" t="s">
        <v>81</v>
      </c>
      <c r="AW2131" s="13" t="s">
        <v>30</v>
      </c>
      <c r="AX2131" s="13" t="s">
        <v>73</v>
      </c>
      <c r="AY2131" s="239" t="s">
        <v>143</v>
      </c>
    </row>
    <row r="2132" s="13" customFormat="1">
      <c r="A2132" s="13"/>
      <c r="B2132" s="229"/>
      <c r="C2132" s="230"/>
      <c r="D2132" s="231" t="s">
        <v>153</v>
      </c>
      <c r="E2132" s="232" t="s">
        <v>1</v>
      </c>
      <c r="F2132" s="233" t="s">
        <v>213</v>
      </c>
      <c r="G2132" s="230"/>
      <c r="H2132" s="232" t="s">
        <v>1</v>
      </c>
      <c r="I2132" s="234"/>
      <c r="J2132" s="230"/>
      <c r="K2132" s="230"/>
      <c r="L2132" s="235"/>
      <c r="M2132" s="236"/>
      <c r="N2132" s="237"/>
      <c r="O2132" s="237"/>
      <c r="P2132" s="237"/>
      <c r="Q2132" s="237"/>
      <c r="R2132" s="237"/>
      <c r="S2132" s="237"/>
      <c r="T2132" s="238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39" t="s">
        <v>153</v>
      </c>
      <c r="AU2132" s="239" t="s">
        <v>151</v>
      </c>
      <c r="AV2132" s="13" t="s">
        <v>81</v>
      </c>
      <c r="AW2132" s="13" t="s">
        <v>30</v>
      </c>
      <c r="AX2132" s="13" t="s">
        <v>73</v>
      </c>
      <c r="AY2132" s="239" t="s">
        <v>143</v>
      </c>
    </row>
    <row r="2133" s="14" customFormat="1">
      <c r="A2133" s="14"/>
      <c r="B2133" s="240"/>
      <c r="C2133" s="241"/>
      <c r="D2133" s="231" t="s">
        <v>153</v>
      </c>
      <c r="E2133" s="242" t="s">
        <v>1</v>
      </c>
      <c r="F2133" s="243" t="s">
        <v>258</v>
      </c>
      <c r="G2133" s="241"/>
      <c r="H2133" s="244">
        <v>-6.0540000000000003</v>
      </c>
      <c r="I2133" s="245"/>
      <c r="J2133" s="241"/>
      <c r="K2133" s="241"/>
      <c r="L2133" s="246"/>
      <c r="M2133" s="247"/>
      <c r="N2133" s="248"/>
      <c r="O2133" s="248"/>
      <c r="P2133" s="248"/>
      <c r="Q2133" s="248"/>
      <c r="R2133" s="248"/>
      <c r="S2133" s="248"/>
      <c r="T2133" s="249"/>
      <c r="U2133" s="14"/>
      <c r="V2133" s="14"/>
      <c r="W2133" s="14"/>
      <c r="X2133" s="14"/>
      <c r="Y2133" s="14"/>
      <c r="Z2133" s="14"/>
      <c r="AA2133" s="14"/>
      <c r="AB2133" s="14"/>
      <c r="AC2133" s="14"/>
      <c r="AD2133" s="14"/>
      <c r="AE2133" s="14"/>
      <c r="AT2133" s="250" t="s">
        <v>153</v>
      </c>
      <c r="AU2133" s="250" t="s">
        <v>151</v>
      </c>
      <c r="AV2133" s="14" t="s">
        <v>151</v>
      </c>
      <c r="AW2133" s="14" t="s">
        <v>30</v>
      </c>
      <c r="AX2133" s="14" t="s">
        <v>73</v>
      </c>
      <c r="AY2133" s="250" t="s">
        <v>143</v>
      </c>
    </row>
    <row r="2134" s="14" customFormat="1">
      <c r="A2134" s="14"/>
      <c r="B2134" s="240"/>
      <c r="C2134" s="241"/>
      <c r="D2134" s="231" t="s">
        <v>153</v>
      </c>
      <c r="E2134" s="242" t="s">
        <v>1</v>
      </c>
      <c r="F2134" s="243" t="s">
        <v>259</v>
      </c>
      <c r="G2134" s="241"/>
      <c r="H2134" s="244">
        <v>0.90800000000000003</v>
      </c>
      <c r="I2134" s="245"/>
      <c r="J2134" s="241"/>
      <c r="K2134" s="241"/>
      <c r="L2134" s="246"/>
      <c r="M2134" s="247"/>
      <c r="N2134" s="248"/>
      <c r="O2134" s="248"/>
      <c r="P2134" s="248"/>
      <c r="Q2134" s="248"/>
      <c r="R2134" s="248"/>
      <c r="S2134" s="248"/>
      <c r="T2134" s="249"/>
      <c r="U2134" s="14"/>
      <c r="V2134" s="14"/>
      <c r="W2134" s="14"/>
      <c r="X2134" s="14"/>
      <c r="Y2134" s="14"/>
      <c r="Z2134" s="14"/>
      <c r="AA2134" s="14"/>
      <c r="AB2134" s="14"/>
      <c r="AC2134" s="14"/>
      <c r="AD2134" s="14"/>
      <c r="AE2134" s="14"/>
      <c r="AT2134" s="250" t="s">
        <v>153</v>
      </c>
      <c r="AU2134" s="250" t="s">
        <v>151</v>
      </c>
      <c r="AV2134" s="14" t="s">
        <v>151</v>
      </c>
      <c r="AW2134" s="14" t="s">
        <v>30</v>
      </c>
      <c r="AX2134" s="14" t="s">
        <v>73</v>
      </c>
      <c r="AY2134" s="250" t="s">
        <v>143</v>
      </c>
    </row>
    <row r="2135" s="13" customFormat="1">
      <c r="A2135" s="13"/>
      <c r="B2135" s="229"/>
      <c r="C2135" s="230"/>
      <c r="D2135" s="231" t="s">
        <v>153</v>
      </c>
      <c r="E2135" s="232" t="s">
        <v>1</v>
      </c>
      <c r="F2135" s="233" t="s">
        <v>211</v>
      </c>
      <c r="G2135" s="230"/>
      <c r="H2135" s="232" t="s">
        <v>1</v>
      </c>
      <c r="I2135" s="234"/>
      <c r="J2135" s="230"/>
      <c r="K2135" s="230"/>
      <c r="L2135" s="235"/>
      <c r="M2135" s="236"/>
      <c r="N2135" s="237"/>
      <c r="O2135" s="237"/>
      <c r="P2135" s="237"/>
      <c r="Q2135" s="237"/>
      <c r="R2135" s="237"/>
      <c r="S2135" s="237"/>
      <c r="T2135" s="238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39" t="s">
        <v>153</v>
      </c>
      <c r="AU2135" s="239" t="s">
        <v>151</v>
      </c>
      <c r="AV2135" s="13" t="s">
        <v>81</v>
      </c>
      <c r="AW2135" s="13" t="s">
        <v>30</v>
      </c>
      <c r="AX2135" s="13" t="s">
        <v>73</v>
      </c>
      <c r="AY2135" s="239" t="s">
        <v>143</v>
      </c>
    </row>
    <row r="2136" s="14" customFormat="1">
      <c r="A2136" s="14"/>
      <c r="B2136" s="240"/>
      <c r="C2136" s="241"/>
      <c r="D2136" s="231" t="s">
        <v>153</v>
      </c>
      <c r="E2136" s="242" t="s">
        <v>1</v>
      </c>
      <c r="F2136" s="243" t="s">
        <v>260</v>
      </c>
      <c r="G2136" s="241"/>
      <c r="H2136" s="244">
        <v>-24.536000000000001</v>
      </c>
      <c r="I2136" s="245"/>
      <c r="J2136" s="241"/>
      <c r="K2136" s="241"/>
      <c r="L2136" s="246"/>
      <c r="M2136" s="247"/>
      <c r="N2136" s="248"/>
      <c r="O2136" s="248"/>
      <c r="P2136" s="248"/>
      <c r="Q2136" s="248"/>
      <c r="R2136" s="248"/>
      <c r="S2136" s="248"/>
      <c r="T2136" s="249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50" t="s">
        <v>153</v>
      </c>
      <c r="AU2136" s="250" t="s">
        <v>151</v>
      </c>
      <c r="AV2136" s="14" t="s">
        <v>151</v>
      </c>
      <c r="AW2136" s="14" t="s">
        <v>30</v>
      </c>
      <c r="AX2136" s="14" t="s">
        <v>73</v>
      </c>
      <c r="AY2136" s="250" t="s">
        <v>143</v>
      </c>
    </row>
    <row r="2137" s="14" customFormat="1">
      <c r="A2137" s="14"/>
      <c r="B2137" s="240"/>
      <c r="C2137" s="241"/>
      <c r="D2137" s="231" t="s">
        <v>153</v>
      </c>
      <c r="E2137" s="242" t="s">
        <v>1</v>
      </c>
      <c r="F2137" s="243" t="s">
        <v>261</v>
      </c>
      <c r="G2137" s="241"/>
      <c r="H2137" s="244">
        <v>1.202</v>
      </c>
      <c r="I2137" s="245"/>
      <c r="J2137" s="241"/>
      <c r="K2137" s="241"/>
      <c r="L2137" s="246"/>
      <c r="M2137" s="247"/>
      <c r="N2137" s="248"/>
      <c r="O2137" s="248"/>
      <c r="P2137" s="248"/>
      <c r="Q2137" s="248"/>
      <c r="R2137" s="248"/>
      <c r="S2137" s="248"/>
      <c r="T2137" s="249"/>
      <c r="U2137" s="14"/>
      <c r="V2137" s="14"/>
      <c r="W2137" s="14"/>
      <c r="X2137" s="14"/>
      <c r="Y2137" s="14"/>
      <c r="Z2137" s="14"/>
      <c r="AA2137" s="14"/>
      <c r="AB2137" s="14"/>
      <c r="AC2137" s="14"/>
      <c r="AD2137" s="14"/>
      <c r="AE2137" s="14"/>
      <c r="AT2137" s="250" t="s">
        <v>153</v>
      </c>
      <c r="AU2137" s="250" t="s">
        <v>151</v>
      </c>
      <c r="AV2137" s="14" t="s">
        <v>151</v>
      </c>
      <c r="AW2137" s="14" t="s">
        <v>30</v>
      </c>
      <c r="AX2137" s="14" t="s">
        <v>73</v>
      </c>
      <c r="AY2137" s="250" t="s">
        <v>143</v>
      </c>
    </row>
    <row r="2138" s="15" customFormat="1">
      <c r="A2138" s="15"/>
      <c r="B2138" s="251"/>
      <c r="C2138" s="252"/>
      <c r="D2138" s="231" t="s">
        <v>153</v>
      </c>
      <c r="E2138" s="253" t="s">
        <v>1</v>
      </c>
      <c r="F2138" s="254" t="s">
        <v>163</v>
      </c>
      <c r="G2138" s="252"/>
      <c r="H2138" s="255">
        <v>44.685000000000002</v>
      </c>
      <c r="I2138" s="256"/>
      <c r="J2138" s="252"/>
      <c r="K2138" s="252"/>
      <c r="L2138" s="257"/>
      <c r="M2138" s="258"/>
      <c r="N2138" s="259"/>
      <c r="O2138" s="259"/>
      <c r="P2138" s="259"/>
      <c r="Q2138" s="259"/>
      <c r="R2138" s="259"/>
      <c r="S2138" s="259"/>
      <c r="T2138" s="260"/>
      <c r="U2138" s="15"/>
      <c r="V2138" s="15"/>
      <c r="W2138" s="15"/>
      <c r="X2138" s="15"/>
      <c r="Y2138" s="15"/>
      <c r="Z2138" s="15"/>
      <c r="AA2138" s="15"/>
      <c r="AB2138" s="15"/>
      <c r="AC2138" s="15"/>
      <c r="AD2138" s="15"/>
      <c r="AE2138" s="15"/>
      <c r="AT2138" s="261" t="s">
        <v>153</v>
      </c>
      <c r="AU2138" s="261" t="s">
        <v>151</v>
      </c>
      <c r="AV2138" s="15" t="s">
        <v>150</v>
      </c>
      <c r="AW2138" s="15" t="s">
        <v>30</v>
      </c>
      <c r="AX2138" s="15" t="s">
        <v>81</v>
      </c>
      <c r="AY2138" s="261" t="s">
        <v>143</v>
      </c>
    </row>
    <row r="2139" s="12" customFormat="1" ht="22.8" customHeight="1">
      <c r="A2139" s="12"/>
      <c r="B2139" s="199"/>
      <c r="C2139" s="200"/>
      <c r="D2139" s="201" t="s">
        <v>72</v>
      </c>
      <c r="E2139" s="213" t="s">
        <v>2074</v>
      </c>
      <c r="F2139" s="213" t="s">
        <v>2075</v>
      </c>
      <c r="G2139" s="200"/>
      <c r="H2139" s="200"/>
      <c r="I2139" s="203"/>
      <c r="J2139" s="214">
        <f>BK2139</f>
        <v>0</v>
      </c>
      <c r="K2139" s="200"/>
      <c r="L2139" s="205"/>
      <c r="M2139" s="206"/>
      <c r="N2139" s="207"/>
      <c r="O2139" s="207"/>
      <c r="P2139" s="208">
        <f>SUM(P2140:P2146)</f>
        <v>0</v>
      </c>
      <c r="Q2139" s="207"/>
      <c r="R2139" s="208">
        <f>SUM(R2140:R2146)</f>
        <v>0.033269999999999994</v>
      </c>
      <c r="S2139" s="207"/>
      <c r="T2139" s="209">
        <f>SUM(T2140:T2146)</f>
        <v>0.042000000000000003</v>
      </c>
      <c r="U2139" s="12"/>
      <c r="V2139" s="12"/>
      <c r="W2139" s="12"/>
      <c r="X2139" s="12"/>
      <c r="Y2139" s="12"/>
      <c r="Z2139" s="12"/>
      <c r="AA2139" s="12"/>
      <c r="AB2139" s="12"/>
      <c r="AC2139" s="12"/>
      <c r="AD2139" s="12"/>
      <c r="AE2139" s="12"/>
      <c r="AR2139" s="210" t="s">
        <v>151</v>
      </c>
      <c r="AT2139" s="211" t="s">
        <v>72</v>
      </c>
      <c r="AU2139" s="211" t="s">
        <v>81</v>
      </c>
      <c r="AY2139" s="210" t="s">
        <v>143</v>
      </c>
      <c r="BK2139" s="212">
        <f>SUM(BK2140:BK2146)</f>
        <v>0</v>
      </c>
    </row>
    <row r="2140" s="2" customFormat="1" ht="24.15" customHeight="1">
      <c r="A2140" s="38"/>
      <c r="B2140" s="39"/>
      <c r="C2140" s="215" t="s">
        <v>2076</v>
      </c>
      <c r="D2140" s="215" t="s">
        <v>146</v>
      </c>
      <c r="E2140" s="216" t="s">
        <v>2077</v>
      </c>
      <c r="F2140" s="217" t="s">
        <v>2078</v>
      </c>
      <c r="G2140" s="218" t="s">
        <v>185</v>
      </c>
      <c r="H2140" s="219">
        <v>3</v>
      </c>
      <c r="I2140" s="220"/>
      <c r="J2140" s="221">
        <f>ROUND(I2140*H2140,2)</f>
        <v>0</v>
      </c>
      <c r="K2140" s="222"/>
      <c r="L2140" s="44"/>
      <c r="M2140" s="223" t="s">
        <v>1</v>
      </c>
      <c r="N2140" s="224" t="s">
        <v>39</v>
      </c>
      <c r="O2140" s="91"/>
      <c r="P2140" s="225">
        <f>O2140*H2140</f>
        <v>0</v>
      </c>
      <c r="Q2140" s="225">
        <v>0</v>
      </c>
      <c r="R2140" s="225">
        <f>Q2140*H2140</f>
        <v>0</v>
      </c>
      <c r="S2140" s="225">
        <v>0.014</v>
      </c>
      <c r="T2140" s="226">
        <f>S2140*H2140</f>
        <v>0.042000000000000003</v>
      </c>
      <c r="U2140" s="38"/>
      <c r="V2140" s="38"/>
      <c r="W2140" s="38"/>
      <c r="X2140" s="38"/>
      <c r="Y2140" s="38"/>
      <c r="Z2140" s="38"/>
      <c r="AA2140" s="38"/>
      <c r="AB2140" s="38"/>
      <c r="AC2140" s="38"/>
      <c r="AD2140" s="38"/>
      <c r="AE2140" s="38"/>
      <c r="AR2140" s="227" t="s">
        <v>279</v>
      </c>
      <c r="AT2140" s="227" t="s">
        <v>146</v>
      </c>
      <c r="AU2140" s="227" t="s">
        <v>151</v>
      </c>
      <c r="AY2140" s="17" t="s">
        <v>143</v>
      </c>
      <c r="BE2140" s="228">
        <f>IF(N2140="základní",J2140,0)</f>
        <v>0</v>
      </c>
      <c r="BF2140" s="228">
        <f>IF(N2140="snížená",J2140,0)</f>
        <v>0</v>
      </c>
      <c r="BG2140" s="228">
        <f>IF(N2140="zákl. přenesená",J2140,0)</f>
        <v>0</v>
      </c>
      <c r="BH2140" s="228">
        <f>IF(N2140="sníž. přenesená",J2140,0)</f>
        <v>0</v>
      </c>
      <c r="BI2140" s="228">
        <f>IF(N2140="nulová",J2140,0)</f>
        <v>0</v>
      </c>
      <c r="BJ2140" s="17" t="s">
        <v>151</v>
      </c>
      <c r="BK2140" s="228">
        <f>ROUND(I2140*H2140,2)</f>
        <v>0</v>
      </c>
      <c r="BL2140" s="17" t="s">
        <v>279</v>
      </c>
      <c r="BM2140" s="227" t="s">
        <v>2079</v>
      </c>
    </row>
    <row r="2141" s="14" customFormat="1">
      <c r="A2141" s="14"/>
      <c r="B2141" s="240"/>
      <c r="C2141" s="241"/>
      <c r="D2141" s="231" t="s">
        <v>153</v>
      </c>
      <c r="E2141" s="242" t="s">
        <v>1</v>
      </c>
      <c r="F2141" s="243" t="s">
        <v>144</v>
      </c>
      <c r="G2141" s="241"/>
      <c r="H2141" s="244">
        <v>3</v>
      </c>
      <c r="I2141" s="245"/>
      <c r="J2141" s="241"/>
      <c r="K2141" s="241"/>
      <c r="L2141" s="246"/>
      <c r="M2141" s="247"/>
      <c r="N2141" s="248"/>
      <c r="O2141" s="248"/>
      <c r="P2141" s="248"/>
      <c r="Q2141" s="248"/>
      <c r="R2141" s="248"/>
      <c r="S2141" s="248"/>
      <c r="T2141" s="249"/>
      <c r="U2141" s="14"/>
      <c r="V2141" s="14"/>
      <c r="W2141" s="14"/>
      <c r="X2141" s="14"/>
      <c r="Y2141" s="14"/>
      <c r="Z2141" s="14"/>
      <c r="AA2141" s="14"/>
      <c r="AB2141" s="14"/>
      <c r="AC2141" s="14"/>
      <c r="AD2141" s="14"/>
      <c r="AE2141" s="14"/>
      <c r="AT2141" s="250" t="s">
        <v>153</v>
      </c>
      <c r="AU2141" s="250" t="s">
        <v>151</v>
      </c>
      <c r="AV2141" s="14" t="s">
        <v>151</v>
      </c>
      <c r="AW2141" s="14" t="s">
        <v>30</v>
      </c>
      <c r="AX2141" s="14" t="s">
        <v>81</v>
      </c>
      <c r="AY2141" s="250" t="s">
        <v>143</v>
      </c>
    </row>
    <row r="2142" s="2" customFormat="1" ht="33" customHeight="1">
      <c r="A2142" s="38"/>
      <c r="B2142" s="39"/>
      <c r="C2142" s="215" t="s">
        <v>2080</v>
      </c>
      <c r="D2142" s="215" t="s">
        <v>146</v>
      </c>
      <c r="E2142" s="216" t="s">
        <v>2081</v>
      </c>
      <c r="F2142" s="217" t="s">
        <v>2082</v>
      </c>
      <c r="G2142" s="218" t="s">
        <v>185</v>
      </c>
      <c r="H2142" s="219">
        <v>3</v>
      </c>
      <c r="I2142" s="220"/>
      <c r="J2142" s="221">
        <f>ROUND(I2142*H2142,2)</f>
        <v>0</v>
      </c>
      <c r="K2142" s="222"/>
      <c r="L2142" s="44"/>
      <c r="M2142" s="223" t="s">
        <v>1</v>
      </c>
      <c r="N2142" s="224" t="s">
        <v>39</v>
      </c>
      <c r="O2142" s="91"/>
      <c r="P2142" s="225">
        <f>O2142*H2142</f>
        <v>0</v>
      </c>
      <c r="Q2142" s="225">
        <v>0.011089999999999999</v>
      </c>
      <c r="R2142" s="225">
        <f>Q2142*H2142</f>
        <v>0.033269999999999994</v>
      </c>
      <c r="S2142" s="225">
        <v>0</v>
      </c>
      <c r="T2142" s="226">
        <f>S2142*H2142</f>
        <v>0</v>
      </c>
      <c r="U2142" s="38"/>
      <c r="V2142" s="38"/>
      <c r="W2142" s="38"/>
      <c r="X2142" s="38"/>
      <c r="Y2142" s="38"/>
      <c r="Z2142" s="38"/>
      <c r="AA2142" s="38"/>
      <c r="AB2142" s="38"/>
      <c r="AC2142" s="38"/>
      <c r="AD2142" s="38"/>
      <c r="AE2142" s="38"/>
      <c r="AR2142" s="227" t="s">
        <v>279</v>
      </c>
      <c r="AT2142" s="227" t="s">
        <v>146</v>
      </c>
      <c r="AU2142" s="227" t="s">
        <v>151</v>
      </c>
      <c r="AY2142" s="17" t="s">
        <v>143</v>
      </c>
      <c r="BE2142" s="228">
        <f>IF(N2142="základní",J2142,0)</f>
        <v>0</v>
      </c>
      <c r="BF2142" s="228">
        <f>IF(N2142="snížená",J2142,0)</f>
        <v>0</v>
      </c>
      <c r="BG2142" s="228">
        <f>IF(N2142="zákl. přenesená",J2142,0)</f>
        <v>0</v>
      </c>
      <c r="BH2142" s="228">
        <f>IF(N2142="sníž. přenesená",J2142,0)</f>
        <v>0</v>
      </c>
      <c r="BI2142" s="228">
        <f>IF(N2142="nulová",J2142,0)</f>
        <v>0</v>
      </c>
      <c r="BJ2142" s="17" t="s">
        <v>151</v>
      </c>
      <c r="BK2142" s="228">
        <f>ROUND(I2142*H2142,2)</f>
        <v>0</v>
      </c>
      <c r="BL2142" s="17" t="s">
        <v>279</v>
      </c>
      <c r="BM2142" s="227" t="s">
        <v>2083</v>
      </c>
    </row>
    <row r="2143" s="14" customFormat="1">
      <c r="A2143" s="14"/>
      <c r="B2143" s="240"/>
      <c r="C2143" s="241"/>
      <c r="D2143" s="231" t="s">
        <v>153</v>
      </c>
      <c r="E2143" s="242" t="s">
        <v>1</v>
      </c>
      <c r="F2143" s="243" t="s">
        <v>144</v>
      </c>
      <c r="G2143" s="241"/>
      <c r="H2143" s="244">
        <v>3</v>
      </c>
      <c r="I2143" s="245"/>
      <c r="J2143" s="241"/>
      <c r="K2143" s="241"/>
      <c r="L2143" s="246"/>
      <c r="M2143" s="247"/>
      <c r="N2143" s="248"/>
      <c r="O2143" s="248"/>
      <c r="P2143" s="248"/>
      <c r="Q2143" s="248"/>
      <c r="R2143" s="248"/>
      <c r="S2143" s="248"/>
      <c r="T2143" s="249"/>
      <c r="U2143" s="14"/>
      <c r="V2143" s="14"/>
      <c r="W2143" s="14"/>
      <c r="X2143" s="14"/>
      <c r="Y2143" s="14"/>
      <c r="Z2143" s="14"/>
      <c r="AA2143" s="14"/>
      <c r="AB2143" s="14"/>
      <c r="AC2143" s="14"/>
      <c r="AD2143" s="14"/>
      <c r="AE2143" s="14"/>
      <c r="AT2143" s="250" t="s">
        <v>153</v>
      </c>
      <c r="AU2143" s="250" t="s">
        <v>151</v>
      </c>
      <c r="AV2143" s="14" t="s">
        <v>151</v>
      </c>
      <c r="AW2143" s="14" t="s">
        <v>30</v>
      </c>
      <c r="AX2143" s="14" t="s">
        <v>81</v>
      </c>
      <c r="AY2143" s="250" t="s">
        <v>143</v>
      </c>
    </row>
    <row r="2144" s="2" customFormat="1" ht="24.15" customHeight="1">
      <c r="A2144" s="38"/>
      <c r="B2144" s="39"/>
      <c r="C2144" s="215" t="s">
        <v>2084</v>
      </c>
      <c r="D2144" s="215" t="s">
        <v>146</v>
      </c>
      <c r="E2144" s="216" t="s">
        <v>2085</v>
      </c>
      <c r="F2144" s="217" t="s">
        <v>2086</v>
      </c>
      <c r="G2144" s="218" t="s">
        <v>166</v>
      </c>
      <c r="H2144" s="219">
        <v>0.033000000000000002</v>
      </c>
      <c r="I2144" s="220"/>
      <c r="J2144" s="221">
        <f>ROUND(I2144*H2144,2)</f>
        <v>0</v>
      </c>
      <c r="K2144" s="222"/>
      <c r="L2144" s="44"/>
      <c r="M2144" s="223" t="s">
        <v>1</v>
      </c>
      <c r="N2144" s="224" t="s">
        <v>39</v>
      </c>
      <c r="O2144" s="91"/>
      <c r="P2144" s="225">
        <f>O2144*H2144</f>
        <v>0</v>
      </c>
      <c r="Q2144" s="225">
        <v>0</v>
      </c>
      <c r="R2144" s="225">
        <f>Q2144*H2144</f>
        <v>0</v>
      </c>
      <c r="S2144" s="225">
        <v>0</v>
      </c>
      <c r="T2144" s="226">
        <f>S2144*H2144</f>
        <v>0</v>
      </c>
      <c r="U2144" s="38"/>
      <c r="V2144" s="38"/>
      <c r="W2144" s="38"/>
      <c r="X2144" s="38"/>
      <c r="Y2144" s="38"/>
      <c r="Z2144" s="38"/>
      <c r="AA2144" s="38"/>
      <c r="AB2144" s="38"/>
      <c r="AC2144" s="38"/>
      <c r="AD2144" s="38"/>
      <c r="AE2144" s="38"/>
      <c r="AR2144" s="227" t="s">
        <v>279</v>
      </c>
      <c r="AT2144" s="227" t="s">
        <v>146</v>
      </c>
      <c r="AU2144" s="227" t="s">
        <v>151</v>
      </c>
      <c r="AY2144" s="17" t="s">
        <v>143</v>
      </c>
      <c r="BE2144" s="228">
        <f>IF(N2144="základní",J2144,0)</f>
        <v>0</v>
      </c>
      <c r="BF2144" s="228">
        <f>IF(N2144="snížená",J2144,0)</f>
        <v>0</v>
      </c>
      <c r="BG2144" s="228">
        <f>IF(N2144="zákl. přenesená",J2144,0)</f>
        <v>0</v>
      </c>
      <c r="BH2144" s="228">
        <f>IF(N2144="sníž. přenesená",J2144,0)</f>
        <v>0</v>
      </c>
      <c r="BI2144" s="228">
        <f>IF(N2144="nulová",J2144,0)</f>
        <v>0</v>
      </c>
      <c r="BJ2144" s="17" t="s">
        <v>151</v>
      </c>
      <c r="BK2144" s="228">
        <f>ROUND(I2144*H2144,2)</f>
        <v>0</v>
      </c>
      <c r="BL2144" s="17" t="s">
        <v>279</v>
      </c>
      <c r="BM2144" s="227" t="s">
        <v>2087</v>
      </c>
    </row>
    <row r="2145" s="2" customFormat="1" ht="24.15" customHeight="1">
      <c r="A2145" s="38"/>
      <c r="B2145" s="39"/>
      <c r="C2145" s="215" t="s">
        <v>2088</v>
      </c>
      <c r="D2145" s="215" t="s">
        <v>146</v>
      </c>
      <c r="E2145" s="216" t="s">
        <v>2089</v>
      </c>
      <c r="F2145" s="217" t="s">
        <v>2090</v>
      </c>
      <c r="G2145" s="218" t="s">
        <v>166</v>
      </c>
      <c r="H2145" s="219">
        <v>0.033000000000000002</v>
      </c>
      <c r="I2145" s="220"/>
      <c r="J2145" s="221">
        <f>ROUND(I2145*H2145,2)</f>
        <v>0</v>
      </c>
      <c r="K2145" s="222"/>
      <c r="L2145" s="44"/>
      <c r="M2145" s="223" t="s">
        <v>1</v>
      </c>
      <c r="N2145" s="224" t="s">
        <v>39</v>
      </c>
      <c r="O2145" s="91"/>
      <c r="P2145" s="225">
        <f>O2145*H2145</f>
        <v>0</v>
      </c>
      <c r="Q2145" s="225">
        <v>0</v>
      </c>
      <c r="R2145" s="225">
        <f>Q2145*H2145</f>
        <v>0</v>
      </c>
      <c r="S2145" s="225">
        <v>0</v>
      </c>
      <c r="T2145" s="226">
        <f>S2145*H2145</f>
        <v>0</v>
      </c>
      <c r="U2145" s="38"/>
      <c r="V2145" s="38"/>
      <c r="W2145" s="38"/>
      <c r="X2145" s="38"/>
      <c r="Y2145" s="38"/>
      <c r="Z2145" s="38"/>
      <c r="AA2145" s="38"/>
      <c r="AB2145" s="38"/>
      <c r="AC2145" s="38"/>
      <c r="AD2145" s="38"/>
      <c r="AE2145" s="38"/>
      <c r="AR2145" s="227" t="s">
        <v>279</v>
      </c>
      <c r="AT2145" s="227" t="s">
        <v>146</v>
      </c>
      <c r="AU2145" s="227" t="s">
        <v>151</v>
      </c>
      <c r="AY2145" s="17" t="s">
        <v>143</v>
      </c>
      <c r="BE2145" s="228">
        <f>IF(N2145="základní",J2145,0)</f>
        <v>0</v>
      </c>
      <c r="BF2145" s="228">
        <f>IF(N2145="snížená",J2145,0)</f>
        <v>0</v>
      </c>
      <c r="BG2145" s="228">
        <f>IF(N2145="zákl. přenesená",J2145,0)</f>
        <v>0</v>
      </c>
      <c r="BH2145" s="228">
        <f>IF(N2145="sníž. přenesená",J2145,0)</f>
        <v>0</v>
      </c>
      <c r="BI2145" s="228">
        <f>IF(N2145="nulová",J2145,0)</f>
        <v>0</v>
      </c>
      <c r="BJ2145" s="17" t="s">
        <v>151</v>
      </c>
      <c r="BK2145" s="228">
        <f>ROUND(I2145*H2145,2)</f>
        <v>0</v>
      </c>
      <c r="BL2145" s="17" t="s">
        <v>279</v>
      </c>
      <c r="BM2145" s="227" t="s">
        <v>2091</v>
      </c>
    </row>
    <row r="2146" s="2" customFormat="1" ht="24.15" customHeight="1">
      <c r="A2146" s="38"/>
      <c r="B2146" s="39"/>
      <c r="C2146" s="215" t="s">
        <v>2092</v>
      </c>
      <c r="D2146" s="215" t="s">
        <v>146</v>
      </c>
      <c r="E2146" s="216" t="s">
        <v>2093</v>
      </c>
      <c r="F2146" s="217" t="s">
        <v>2094</v>
      </c>
      <c r="G2146" s="218" t="s">
        <v>166</v>
      </c>
      <c r="H2146" s="219">
        <v>0.033000000000000002</v>
      </c>
      <c r="I2146" s="220"/>
      <c r="J2146" s="221">
        <f>ROUND(I2146*H2146,2)</f>
        <v>0</v>
      </c>
      <c r="K2146" s="222"/>
      <c r="L2146" s="44"/>
      <c r="M2146" s="223" t="s">
        <v>1</v>
      </c>
      <c r="N2146" s="224" t="s">
        <v>39</v>
      </c>
      <c r="O2146" s="91"/>
      <c r="P2146" s="225">
        <f>O2146*H2146</f>
        <v>0</v>
      </c>
      <c r="Q2146" s="225">
        <v>0</v>
      </c>
      <c r="R2146" s="225">
        <f>Q2146*H2146</f>
        <v>0</v>
      </c>
      <c r="S2146" s="225">
        <v>0</v>
      </c>
      <c r="T2146" s="226">
        <f>S2146*H2146</f>
        <v>0</v>
      </c>
      <c r="U2146" s="38"/>
      <c r="V2146" s="38"/>
      <c r="W2146" s="38"/>
      <c r="X2146" s="38"/>
      <c r="Y2146" s="38"/>
      <c r="Z2146" s="38"/>
      <c r="AA2146" s="38"/>
      <c r="AB2146" s="38"/>
      <c r="AC2146" s="38"/>
      <c r="AD2146" s="38"/>
      <c r="AE2146" s="38"/>
      <c r="AR2146" s="227" t="s">
        <v>279</v>
      </c>
      <c r="AT2146" s="227" t="s">
        <v>146</v>
      </c>
      <c r="AU2146" s="227" t="s">
        <v>151</v>
      </c>
      <c r="AY2146" s="17" t="s">
        <v>143</v>
      </c>
      <c r="BE2146" s="228">
        <f>IF(N2146="základní",J2146,0)</f>
        <v>0</v>
      </c>
      <c r="BF2146" s="228">
        <f>IF(N2146="snížená",J2146,0)</f>
        <v>0</v>
      </c>
      <c r="BG2146" s="228">
        <f>IF(N2146="zákl. přenesená",J2146,0)</f>
        <v>0</v>
      </c>
      <c r="BH2146" s="228">
        <f>IF(N2146="sníž. přenesená",J2146,0)</f>
        <v>0</v>
      </c>
      <c r="BI2146" s="228">
        <f>IF(N2146="nulová",J2146,0)</f>
        <v>0</v>
      </c>
      <c r="BJ2146" s="17" t="s">
        <v>151</v>
      </c>
      <c r="BK2146" s="228">
        <f>ROUND(I2146*H2146,2)</f>
        <v>0</v>
      </c>
      <c r="BL2146" s="17" t="s">
        <v>279</v>
      </c>
      <c r="BM2146" s="227" t="s">
        <v>2095</v>
      </c>
    </row>
    <row r="2147" s="12" customFormat="1" ht="22.8" customHeight="1">
      <c r="A2147" s="12"/>
      <c r="B2147" s="199"/>
      <c r="C2147" s="200"/>
      <c r="D2147" s="201" t="s">
        <v>72</v>
      </c>
      <c r="E2147" s="213" t="s">
        <v>2096</v>
      </c>
      <c r="F2147" s="213" t="s">
        <v>2097</v>
      </c>
      <c r="G2147" s="200"/>
      <c r="H2147" s="200"/>
      <c r="I2147" s="203"/>
      <c r="J2147" s="214">
        <f>BK2147</f>
        <v>0</v>
      </c>
      <c r="K2147" s="200"/>
      <c r="L2147" s="205"/>
      <c r="M2147" s="206"/>
      <c r="N2147" s="207"/>
      <c r="O2147" s="207"/>
      <c r="P2147" s="208">
        <f>P2148</f>
        <v>0</v>
      </c>
      <c r="Q2147" s="207"/>
      <c r="R2147" s="208">
        <f>R2148</f>
        <v>0</v>
      </c>
      <c r="S2147" s="207"/>
      <c r="T2147" s="209">
        <f>T2148</f>
        <v>0</v>
      </c>
      <c r="U2147" s="12"/>
      <c r="V2147" s="12"/>
      <c r="W2147" s="12"/>
      <c r="X2147" s="12"/>
      <c r="Y2147" s="12"/>
      <c r="Z2147" s="12"/>
      <c r="AA2147" s="12"/>
      <c r="AB2147" s="12"/>
      <c r="AC2147" s="12"/>
      <c r="AD2147" s="12"/>
      <c r="AE2147" s="12"/>
      <c r="AR2147" s="210" t="s">
        <v>151</v>
      </c>
      <c r="AT2147" s="211" t="s">
        <v>72</v>
      </c>
      <c r="AU2147" s="211" t="s">
        <v>81</v>
      </c>
      <c r="AY2147" s="210" t="s">
        <v>143</v>
      </c>
      <c r="BK2147" s="212">
        <f>BK2148</f>
        <v>0</v>
      </c>
    </row>
    <row r="2148" s="2" customFormat="1" ht="16.5" customHeight="1">
      <c r="A2148" s="38"/>
      <c r="B2148" s="39"/>
      <c r="C2148" s="215" t="s">
        <v>2098</v>
      </c>
      <c r="D2148" s="215" t="s">
        <v>146</v>
      </c>
      <c r="E2148" s="216" t="s">
        <v>2099</v>
      </c>
      <c r="F2148" s="217" t="s">
        <v>2100</v>
      </c>
      <c r="G2148" s="218" t="s">
        <v>762</v>
      </c>
      <c r="H2148" s="219">
        <v>1</v>
      </c>
      <c r="I2148" s="220"/>
      <c r="J2148" s="221">
        <f>ROUND(I2148*H2148,2)</f>
        <v>0</v>
      </c>
      <c r="K2148" s="222"/>
      <c r="L2148" s="44"/>
      <c r="M2148" s="223" t="s">
        <v>1</v>
      </c>
      <c r="N2148" s="224" t="s">
        <v>39</v>
      </c>
      <c r="O2148" s="91"/>
      <c r="P2148" s="225">
        <f>O2148*H2148</f>
        <v>0</v>
      </c>
      <c r="Q2148" s="225">
        <v>0</v>
      </c>
      <c r="R2148" s="225">
        <f>Q2148*H2148</f>
        <v>0</v>
      </c>
      <c r="S2148" s="225">
        <v>0</v>
      </c>
      <c r="T2148" s="226">
        <f>S2148*H2148</f>
        <v>0</v>
      </c>
      <c r="U2148" s="38"/>
      <c r="V2148" s="38"/>
      <c r="W2148" s="38"/>
      <c r="X2148" s="38"/>
      <c r="Y2148" s="38"/>
      <c r="Z2148" s="38"/>
      <c r="AA2148" s="38"/>
      <c r="AB2148" s="38"/>
      <c r="AC2148" s="38"/>
      <c r="AD2148" s="38"/>
      <c r="AE2148" s="38"/>
      <c r="AR2148" s="227" t="s">
        <v>279</v>
      </c>
      <c r="AT2148" s="227" t="s">
        <v>146</v>
      </c>
      <c r="AU2148" s="227" t="s">
        <v>151</v>
      </c>
      <c r="AY2148" s="17" t="s">
        <v>143</v>
      </c>
      <c r="BE2148" s="228">
        <f>IF(N2148="základní",J2148,0)</f>
        <v>0</v>
      </c>
      <c r="BF2148" s="228">
        <f>IF(N2148="snížená",J2148,0)</f>
        <v>0</v>
      </c>
      <c r="BG2148" s="228">
        <f>IF(N2148="zákl. přenesená",J2148,0)</f>
        <v>0</v>
      </c>
      <c r="BH2148" s="228">
        <f>IF(N2148="sníž. přenesená",J2148,0)</f>
        <v>0</v>
      </c>
      <c r="BI2148" s="228">
        <f>IF(N2148="nulová",J2148,0)</f>
        <v>0</v>
      </c>
      <c r="BJ2148" s="17" t="s">
        <v>151</v>
      </c>
      <c r="BK2148" s="228">
        <f>ROUND(I2148*H2148,2)</f>
        <v>0</v>
      </c>
      <c r="BL2148" s="17" t="s">
        <v>279</v>
      </c>
      <c r="BM2148" s="227" t="s">
        <v>2101</v>
      </c>
    </row>
    <row r="2149" s="12" customFormat="1" ht="25.92" customHeight="1">
      <c r="A2149" s="12"/>
      <c r="B2149" s="199"/>
      <c r="C2149" s="200"/>
      <c r="D2149" s="201" t="s">
        <v>72</v>
      </c>
      <c r="E2149" s="202" t="s">
        <v>170</v>
      </c>
      <c r="F2149" s="202" t="s">
        <v>2102</v>
      </c>
      <c r="G2149" s="200"/>
      <c r="H2149" s="200"/>
      <c r="I2149" s="203"/>
      <c r="J2149" s="204">
        <f>BK2149</f>
        <v>0</v>
      </c>
      <c r="K2149" s="200"/>
      <c r="L2149" s="205"/>
      <c r="M2149" s="206"/>
      <c r="N2149" s="207"/>
      <c r="O2149" s="207"/>
      <c r="P2149" s="208">
        <f>P2150</f>
        <v>0</v>
      </c>
      <c r="Q2149" s="207"/>
      <c r="R2149" s="208">
        <f>R2150</f>
        <v>0</v>
      </c>
      <c r="S2149" s="207"/>
      <c r="T2149" s="209">
        <f>T2150</f>
        <v>0</v>
      </c>
      <c r="U2149" s="12"/>
      <c r="V2149" s="12"/>
      <c r="W2149" s="12"/>
      <c r="X2149" s="12"/>
      <c r="Y2149" s="12"/>
      <c r="Z2149" s="12"/>
      <c r="AA2149" s="12"/>
      <c r="AB2149" s="12"/>
      <c r="AC2149" s="12"/>
      <c r="AD2149" s="12"/>
      <c r="AE2149" s="12"/>
      <c r="AR2149" s="210" t="s">
        <v>144</v>
      </c>
      <c r="AT2149" s="211" t="s">
        <v>72</v>
      </c>
      <c r="AU2149" s="211" t="s">
        <v>73</v>
      </c>
      <c r="AY2149" s="210" t="s">
        <v>143</v>
      </c>
      <c r="BK2149" s="212">
        <f>BK2150</f>
        <v>0</v>
      </c>
    </row>
    <row r="2150" s="12" customFormat="1" ht="22.8" customHeight="1">
      <c r="A2150" s="12"/>
      <c r="B2150" s="199"/>
      <c r="C2150" s="200"/>
      <c r="D2150" s="201" t="s">
        <v>72</v>
      </c>
      <c r="E2150" s="213" t="s">
        <v>2103</v>
      </c>
      <c r="F2150" s="213" t="s">
        <v>2104</v>
      </c>
      <c r="G2150" s="200"/>
      <c r="H2150" s="200"/>
      <c r="I2150" s="203"/>
      <c r="J2150" s="214">
        <f>BK2150</f>
        <v>0</v>
      </c>
      <c r="K2150" s="200"/>
      <c r="L2150" s="205"/>
      <c r="M2150" s="206"/>
      <c r="N2150" s="207"/>
      <c r="O2150" s="207"/>
      <c r="P2150" s="208">
        <f>SUM(P2151:P2153)</f>
        <v>0</v>
      </c>
      <c r="Q2150" s="207"/>
      <c r="R2150" s="208">
        <f>SUM(R2151:R2153)</f>
        <v>0</v>
      </c>
      <c r="S2150" s="207"/>
      <c r="T2150" s="209">
        <f>SUM(T2151:T2153)</f>
        <v>0</v>
      </c>
      <c r="U2150" s="12"/>
      <c r="V2150" s="12"/>
      <c r="W2150" s="12"/>
      <c r="X2150" s="12"/>
      <c r="Y2150" s="12"/>
      <c r="Z2150" s="12"/>
      <c r="AA2150" s="12"/>
      <c r="AB2150" s="12"/>
      <c r="AC2150" s="12"/>
      <c r="AD2150" s="12"/>
      <c r="AE2150" s="12"/>
      <c r="AR2150" s="210" t="s">
        <v>144</v>
      </c>
      <c r="AT2150" s="211" t="s">
        <v>72</v>
      </c>
      <c r="AU2150" s="211" t="s">
        <v>81</v>
      </c>
      <c r="AY2150" s="210" t="s">
        <v>143</v>
      </c>
      <c r="BK2150" s="212">
        <f>SUM(BK2151:BK2153)</f>
        <v>0</v>
      </c>
    </row>
    <row r="2151" s="2" customFormat="1" ht="16.5" customHeight="1">
      <c r="A2151" s="38"/>
      <c r="B2151" s="39"/>
      <c r="C2151" s="215" t="s">
        <v>2105</v>
      </c>
      <c r="D2151" s="215" t="s">
        <v>146</v>
      </c>
      <c r="E2151" s="216" t="s">
        <v>2106</v>
      </c>
      <c r="F2151" s="217" t="s">
        <v>2107</v>
      </c>
      <c r="G2151" s="218" t="s">
        <v>762</v>
      </c>
      <c r="H2151" s="219">
        <v>1</v>
      </c>
      <c r="I2151" s="220"/>
      <c r="J2151" s="221">
        <f>ROUND(I2151*H2151,2)</f>
        <v>0</v>
      </c>
      <c r="K2151" s="222"/>
      <c r="L2151" s="44"/>
      <c r="M2151" s="223" t="s">
        <v>1</v>
      </c>
      <c r="N2151" s="224" t="s">
        <v>39</v>
      </c>
      <c r="O2151" s="91"/>
      <c r="P2151" s="225">
        <f>O2151*H2151</f>
        <v>0</v>
      </c>
      <c r="Q2151" s="225">
        <v>0</v>
      </c>
      <c r="R2151" s="225">
        <f>Q2151*H2151</f>
        <v>0</v>
      </c>
      <c r="S2151" s="225">
        <v>0</v>
      </c>
      <c r="T2151" s="226">
        <f>S2151*H2151</f>
        <v>0</v>
      </c>
      <c r="U2151" s="38"/>
      <c r="V2151" s="38"/>
      <c r="W2151" s="38"/>
      <c r="X2151" s="38"/>
      <c r="Y2151" s="38"/>
      <c r="Z2151" s="38"/>
      <c r="AA2151" s="38"/>
      <c r="AB2151" s="38"/>
      <c r="AC2151" s="38"/>
      <c r="AD2151" s="38"/>
      <c r="AE2151" s="38"/>
      <c r="AR2151" s="227" t="s">
        <v>525</v>
      </c>
      <c r="AT2151" s="227" t="s">
        <v>146</v>
      </c>
      <c r="AU2151" s="227" t="s">
        <v>151</v>
      </c>
      <c r="AY2151" s="17" t="s">
        <v>143</v>
      </c>
      <c r="BE2151" s="228">
        <f>IF(N2151="základní",J2151,0)</f>
        <v>0</v>
      </c>
      <c r="BF2151" s="228">
        <f>IF(N2151="snížená",J2151,0)</f>
        <v>0</v>
      </c>
      <c r="BG2151" s="228">
        <f>IF(N2151="zákl. přenesená",J2151,0)</f>
        <v>0</v>
      </c>
      <c r="BH2151" s="228">
        <f>IF(N2151="sníž. přenesená",J2151,0)</f>
        <v>0</v>
      </c>
      <c r="BI2151" s="228">
        <f>IF(N2151="nulová",J2151,0)</f>
        <v>0</v>
      </c>
      <c r="BJ2151" s="17" t="s">
        <v>151</v>
      </c>
      <c r="BK2151" s="228">
        <f>ROUND(I2151*H2151,2)</f>
        <v>0</v>
      </c>
      <c r="BL2151" s="17" t="s">
        <v>525</v>
      </c>
      <c r="BM2151" s="227" t="s">
        <v>2108</v>
      </c>
    </row>
    <row r="2152" s="2" customFormat="1" ht="16.5" customHeight="1">
      <c r="A2152" s="38"/>
      <c r="B2152" s="39"/>
      <c r="C2152" s="215" t="s">
        <v>2109</v>
      </c>
      <c r="D2152" s="215" t="s">
        <v>146</v>
      </c>
      <c r="E2152" s="216" t="s">
        <v>2110</v>
      </c>
      <c r="F2152" s="217" t="s">
        <v>2111</v>
      </c>
      <c r="G2152" s="218" t="s">
        <v>149</v>
      </c>
      <c r="H2152" s="219">
        <v>1</v>
      </c>
      <c r="I2152" s="220"/>
      <c r="J2152" s="221">
        <f>ROUND(I2152*H2152,2)</f>
        <v>0</v>
      </c>
      <c r="K2152" s="222"/>
      <c r="L2152" s="44"/>
      <c r="M2152" s="223" t="s">
        <v>1</v>
      </c>
      <c r="N2152" s="224" t="s">
        <v>39</v>
      </c>
      <c r="O2152" s="91"/>
      <c r="P2152" s="225">
        <f>O2152*H2152</f>
        <v>0</v>
      </c>
      <c r="Q2152" s="225">
        <v>0</v>
      </c>
      <c r="R2152" s="225">
        <f>Q2152*H2152</f>
        <v>0</v>
      </c>
      <c r="S2152" s="225">
        <v>0</v>
      </c>
      <c r="T2152" s="226">
        <f>S2152*H2152</f>
        <v>0</v>
      </c>
      <c r="U2152" s="38"/>
      <c r="V2152" s="38"/>
      <c r="W2152" s="38"/>
      <c r="X2152" s="38"/>
      <c r="Y2152" s="38"/>
      <c r="Z2152" s="38"/>
      <c r="AA2152" s="38"/>
      <c r="AB2152" s="38"/>
      <c r="AC2152" s="38"/>
      <c r="AD2152" s="38"/>
      <c r="AE2152" s="38"/>
      <c r="AR2152" s="227" t="s">
        <v>525</v>
      </c>
      <c r="AT2152" s="227" t="s">
        <v>146</v>
      </c>
      <c r="AU2152" s="227" t="s">
        <v>151</v>
      </c>
      <c r="AY2152" s="17" t="s">
        <v>143</v>
      </c>
      <c r="BE2152" s="228">
        <f>IF(N2152="základní",J2152,0)</f>
        <v>0</v>
      </c>
      <c r="BF2152" s="228">
        <f>IF(N2152="snížená",J2152,0)</f>
        <v>0</v>
      </c>
      <c r="BG2152" s="228">
        <f>IF(N2152="zákl. přenesená",J2152,0)</f>
        <v>0</v>
      </c>
      <c r="BH2152" s="228">
        <f>IF(N2152="sníž. přenesená",J2152,0)</f>
        <v>0</v>
      </c>
      <c r="BI2152" s="228">
        <f>IF(N2152="nulová",J2152,0)</f>
        <v>0</v>
      </c>
      <c r="BJ2152" s="17" t="s">
        <v>151</v>
      </c>
      <c r="BK2152" s="228">
        <f>ROUND(I2152*H2152,2)</f>
        <v>0</v>
      </c>
      <c r="BL2152" s="17" t="s">
        <v>525</v>
      </c>
      <c r="BM2152" s="227" t="s">
        <v>2112</v>
      </c>
    </row>
    <row r="2153" s="2" customFormat="1" ht="24.15" customHeight="1">
      <c r="A2153" s="38"/>
      <c r="B2153" s="39"/>
      <c r="C2153" s="215" t="s">
        <v>2113</v>
      </c>
      <c r="D2153" s="215" t="s">
        <v>146</v>
      </c>
      <c r="E2153" s="216" t="s">
        <v>2114</v>
      </c>
      <c r="F2153" s="217" t="s">
        <v>2115</v>
      </c>
      <c r="G2153" s="218" t="s">
        <v>149</v>
      </c>
      <c r="H2153" s="219">
        <v>1</v>
      </c>
      <c r="I2153" s="220"/>
      <c r="J2153" s="221">
        <f>ROUND(I2153*H2153,2)</f>
        <v>0</v>
      </c>
      <c r="K2153" s="222"/>
      <c r="L2153" s="44"/>
      <c r="M2153" s="223" t="s">
        <v>1</v>
      </c>
      <c r="N2153" s="224" t="s">
        <v>39</v>
      </c>
      <c r="O2153" s="91"/>
      <c r="P2153" s="225">
        <f>O2153*H2153</f>
        <v>0</v>
      </c>
      <c r="Q2153" s="225">
        <v>0</v>
      </c>
      <c r="R2153" s="225">
        <f>Q2153*H2153</f>
        <v>0</v>
      </c>
      <c r="S2153" s="225">
        <v>0</v>
      </c>
      <c r="T2153" s="226">
        <f>S2153*H2153</f>
        <v>0</v>
      </c>
      <c r="U2153" s="38"/>
      <c r="V2153" s="38"/>
      <c r="W2153" s="38"/>
      <c r="X2153" s="38"/>
      <c r="Y2153" s="38"/>
      <c r="Z2153" s="38"/>
      <c r="AA2153" s="38"/>
      <c r="AB2153" s="38"/>
      <c r="AC2153" s="38"/>
      <c r="AD2153" s="38"/>
      <c r="AE2153" s="38"/>
      <c r="AR2153" s="227" t="s">
        <v>150</v>
      </c>
      <c r="AT2153" s="227" t="s">
        <v>146</v>
      </c>
      <c r="AU2153" s="227" t="s">
        <v>151</v>
      </c>
      <c r="AY2153" s="17" t="s">
        <v>143</v>
      </c>
      <c r="BE2153" s="228">
        <f>IF(N2153="základní",J2153,0)</f>
        <v>0</v>
      </c>
      <c r="BF2153" s="228">
        <f>IF(N2153="snížená",J2153,0)</f>
        <v>0</v>
      </c>
      <c r="BG2153" s="228">
        <f>IF(N2153="zákl. přenesená",J2153,0)</f>
        <v>0</v>
      </c>
      <c r="BH2153" s="228">
        <f>IF(N2153="sníž. přenesená",J2153,0)</f>
        <v>0</v>
      </c>
      <c r="BI2153" s="228">
        <f>IF(N2153="nulová",J2153,0)</f>
        <v>0</v>
      </c>
      <c r="BJ2153" s="17" t="s">
        <v>151</v>
      </c>
      <c r="BK2153" s="228">
        <f>ROUND(I2153*H2153,2)</f>
        <v>0</v>
      </c>
      <c r="BL2153" s="17" t="s">
        <v>150</v>
      </c>
      <c r="BM2153" s="227" t="s">
        <v>2116</v>
      </c>
    </row>
    <row r="2154" s="12" customFormat="1" ht="25.92" customHeight="1">
      <c r="A2154" s="12"/>
      <c r="B2154" s="199"/>
      <c r="C2154" s="200"/>
      <c r="D2154" s="201" t="s">
        <v>72</v>
      </c>
      <c r="E2154" s="202" t="s">
        <v>2117</v>
      </c>
      <c r="F2154" s="202" t="s">
        <v>2118</v>
      </c>
      <c r="G2154" s="200"/>
      <c r="H2154" s="200"/>
      <c r="I2154" s="203"/>
      <c r="J2154" s="204">
        <f>BK2154</f>
        <v>0</v>
      </c>
      <c r="K2154" s="200"/>
      <c r="L2154" s="205"/>
      <c r="M2154" s="206"/>
      <c r="N2154" s="207"/>
      <c r="O2154" s="207"/>
      <c r="P2154" s="208">
        <f>P2155+P2157</f>
        <v>0</v>
      </c>
      <c r="Q2154" s="207"/>
      <c r="R2154" s="208">
        <f>R2155+R2157</f>
        <v>0</v>
      </c>
      <c r="S2154" s="207"/>
      <c r="T2154" s="209">
        <f>T2155+T2157</f>
        <v>0</v>
      </c>
      <c r="U2154" s="12"/>
      <c r="V2154" s="12"/>
      <c r="W2154" s="12"/>
      <c r="X2154" s="12"/>
      <c r="Y2154" s="12"/>
      <c r="Z2154" s="12"/>
      <c r="AA2154" s="12"/>
      <c r="AB2154" s="12"/>
      <c r="AC2154" s="12"/>
      <c r="AD2154" s="12"/>
      <c r="AE2154" s="12"/>
      <c r="AR2154" s="210" t="s">
        <v>176</v>
      </c>
      <c r="AT2154" s="211" t="s">
        <v>72</v>
      </c>
      <c r="AU2154" s="211" t="s">
        <v>73</v>
      </c>
      <c r="AY2154" s="210" t="s">
        <v>143</v>
      </c>
      <c r="BK2154" s="212">
        <f>BK2155+BK2157</f>
        <v>0</v>
      </c>
    </row>
    <row r="2155" s="12" customFormat="1" ht="22.8" customHeight="1">
      <c r="A2155" s="12"/>
      <c r="B2155" s="199"/>
      <c r="C2155" s="200"/>
      <c r="D2155" s="201" t="s">
        <v>72</v>
      </c>
      <c r="E2155" s="213" t="s">
        <v>2119</v>
      </c>
      <c r="F2155" s="213" t="s">
        <v>2120</v>
      </c>
      <c r="G2155" s="200"/>
      <c r="H2155" s="200"/>
      <c r="I2155" s="203"/>
      <c r="J2155" s="214">
        <f>BK2155</f>
        <v>0</v>
      </c>
      <c r="K2155" s="200"/>
      <c r="L2155" s="205"/>
      <c r="M2155" s="206"/>
      <c r="N2155" s="207"/>
      <c r="O2155" s="207"/>
      <c r="P2155" s="208">
        <f>P2156</f>
        <v>0</v>
      </c>
      <c r="Q2155" s="207"/>
      <c r="R2155" s="208">
        <f>R2156</f>
        <v>0</v>
      </c>
      <c r="S2155" s="207"/>
      <c r="T2155" s="209">
        <f>T2156</f>
        <v>0</v>
      </c>
      <c r="U2155" s="12"/>
      <c r="V2155" s="12"/>
      <c r="W2155" s="12"/>
      <c r="X2155" s="12"/>
      <c r="Y2155" s="12"/>
      <c r="Z2155" s="12"/>
      <c r="AA2155" s="12"/>
      <c r="AB2155" s="12"/>
      <c r="AC2155" s="12"/>
      <c r="AD2155" s="12"/>
      <c r="AE2155" s="12"/>
      <c r="AR2155" s="210" t="s">
        <v>176</v>
      </c>
      <c r="AT2155" s="211" t="s">
        <v>72</v>
      </c>
      <c r="AU2155" s="211" t="s">
        <v>81</v>
      </c>
      <c r="AY2155" s="210" t="s">
        <v>143</v>
      </c>
      <c r="BK2155" s="212">
        <f>BK2156</f>
        <v>0</v>
      </c>
    </row>
    <row r="2156" s="2" customFormat="1" ht="16.5" customHeight="1">
      <c r="A2156" s="38"/>
      <c r="B2156" s="39"/>
      <c r="C2156" s="215" t="s">
        <v>2121</v>
      </c>
      <c r="D2156" s="215" t="s">
        <v>146</v>
      </c>
      <c r="E2156" s="216" t="s">
        <v>2122</v>
      </c>
      <c r="F2156" s="217" t="s">
        <v>2120</v>
      </c>
      <c r="G2156" s="218" t="s">
        <v>2123</v>
      </c>
      <c r="H2156" s="219">
        <v>45</v>
      </c>
      <c r="I2156" s="220"/>
      <c r="J2156" s="221">
        <f>ROUND(I2156*H2156,2)</f>
        <v>0</v>
      </c>
      <c r="K2156" s="222"/>
      <c r="L2156" s="44"/>
      <c r="M2156" s="223" t="s">
        <v>1</v>
      </c>
      <c r="N2156" s="224" t="s">
        <v>39</v>
      </c>
      <c r="O2156" s="91"/>
      <c r="P2156" s="225">
        <f>O2156*H2156</f>
        <v>0</v>
      </c>
      <c r="Q2156" s="225">
        <v>0</v>
      </c>
      <c r="R2156" s="225">
        <f>Q2156*H2156</f>
        <v>0</v>
      </c>
      <c r="S2156" s="225">
        <v>0</v>
      </c>
      <c r="T2156" s="226">
        <f>S2156*H2156</f>
        <v>0</v>
      </c>
      <c r="U2156" s="38"/>
      <c r="V2156" s="38"/>
      <c r="W2156" s="38"/>
      <c r="X2156" s="38"/>
      <c r="Y2156" s="38"/>
      <c r="Z2156" s="38"/>
      <c r="AA2156" s="38"/>
      <c r="AB2156" s="38"/>
      <c r="AC2156" s="38"/>
      <c r="AD2156" s="38"/>
      <c r="AE2156" s="38"/>
      <c r="AR2156" s="227" t="s">
        <v>2124</v>
      </c>
      <c r="AT2156" s="227" t="s">
        <v>146</v>
      </c>
      <c r="AU2156" s="227" t="s">
        <v>151</v>
      </c>
      <c r="AY2156" s="17" t="s">
        <v>143</v>
      </c>
      <c r="BE2156" s="228">
        <f>IF(N2156="základní",J2156,0)</f>
        <v>0</v>
      </c>
      <c r="BF2156" s="228">
        <f>IF(N2156="snížená",J2156,0)</f>
        <v>0</v>
      </c>
      <c r="BG2156" s="228">
        <f>IF(N2156="zákl. přenesená",J2156,0)</f>
        <v>0</v>
      </c>
      <c r="BH2156" s="228">
        <f>IF(N2156="sníž. přenesená",J2156,0)</f>
        <v>0</v>
      </c>
      <c r="BI2156" s="228">
        <f>IF(N2156="nulová",J2156,0)</f>
        <v>0</v>
      </c>
      <c r="BJ2156" s="17" t="s">
        <v>151</v>
      </c>
      <c r="BK2156" s="228">
        <f>ROUND(I2156*H2156,2)</f>
        <v>0</v>
      </c>
      <c r="BL2156" s="17" t="s">
        <v>2124</v>
      </c>
      <c r="BM2156" s="227" t="s">
        <v>2125</v>
      </c>
    </row>
    <row r="2157" s="12" customFormat="1" ht="22.8" customHeight="1">
      <c r="A2157" s="12"/>
      <c r="B2157" s="199"/>
      <c r="C2157" s="200"/>
      <c r="D2157" s="201" t="s">
        <v>72</v>
      </c>
      <c r="E2157" s="213" t="s">
        <v>2126</v>
      </c>
      <c r="F2157" s="213" t="s">
        <v>2127</v>
      </c>
      <c r="G2157" s="200"/>
      <c r="H2157" s="200"/>
      <c r="I2157" s="203"/>
      <c r="J2157" s="214">
        <f>BK2157</f>
        <v>0</v>
      </c>
      <c r="K2157" s="200"/>
      <c r="L2157" s="205"/>
      <c r="M2157" s="206"/>
      <c r="N2157" s="207"/>
      <c r="O2157" s="207"/>
      <c r="P2157" s="208">
        <f>P2158</f>
        <v>0</v>
      </c>
      <c r="Q2157" s="207"/>
      <c r="R2157" s="208">
        <f>R2158</f>
        <v>0</v>
      </c>
      <c r="S2157" s="207"/>
      <c r="T2157" s="209">
        <f>T2158</f>
        <v>0</v>
      </c>
      <c r="U2157" s="12"/>
      <c r="V2157" s="12"/>
      <c r="W2157" s="12"/>
      <c r="X2157" s="12"/>
      <c r="Y2157" s="12"/>
      <c r="Z2157" s="12"/>
      <c r="AA2157" s="12"/>
      <c r="AB2157" s="12"/>
      <c r="AC2157" s="12"/>
      <c r="AD2157" s="12"/>
      <c r="AE2157" s="12"/>
      <c r="AR2157" s="210" t="s">
        <v>176</v>
      </c>
      <c r="AT2157" s="211" t="s">
        <v>72</v>
      </c>
      <c r="AU2157" s="211" t="s">
        <v>81</v>
      </c>
      <c r="AY2157" s="210" t="s">
        <v>143</v>
      </c>
      <c r="BK2157" s="212">
        <f>BK2158</f>
        <v>0</v>
      </c>
    </row>
    <row r="2158" s="2" customFormat="1" ht="16.5" customHeight="1">
      <c r="A2158" s="38"/>
      <c r="B2158" s="39"/>
      <c r="C2158" s="215" t="s">
        <v>2128</v>
      </c>
      <c r="D2158" s="215" t="s">
        <v>146</v>
      </c>
      <c r="E2158" s="216" t="s">
        <v>2129</v>
      </c>
      <c r="F2158" s="217" t="s">
        <v>2127</v>
      </c>
      <c r="G2158" s="218" t="s">
        <v>2123</v>
      </c>
      <c r="H2158" s="219">
        <v>45</v>
      </c>
      <c r="I2158" s="220"/>
      <c r="J2158" s="221">
        <f>ROUND(I2158*H2158,2)</f>
        <v>0</v>
      </c>
      <c r="K2158" s="222"/>
      <c r="L2158" s="44"/>
      <c r="M2158" s="273" t="s">
        <v>1</v>
      </c>
      <c r="N2158" s="274" t="s">
        <v>39</v>
      </c>
      <c r="O2158" s="275"/>
      <c r="P2158" s="276">
        <f>O2158*H2158</f>
        <v>0</v>
      </c>
      <c r="Q2158" s="276">
        <v>0</v>
      </c>
      <c r="R2158" s="276">
        <f>Q2158*H2158</f>
        <v>0</v>
      </c>
      <c r="S2158" s="276">
        <v>0</v>
      </c>
      <c r="T2158" s="277">
        <f>S2158*H2158</f>
        <v>0</v>
      </c>
      <c r="U2158" s="38"/>
      <c r="V2158" s="38"/>
      <c r="W2158" s="38"/>
      <c r="X2158" s="38"/>
      <c r="Y2158" s="38"/>
      <c r="Z2158" s="38"/>
      <c r="AA2158" s="38"/>
      <c r="AB2158" s="38"/>
      <c r="AC2158" s="38"/>
      <c r="AD2158" s="38"/>
      <c r="AE2158" s="38"/>
      <c r="AR2158" s="227" t="s">
        <v>2124</v>
      </c>
      <c r="AT2158" s="227" t="s">
        <v>146</v>
      </c>
      <c r="AU2158" s="227" t="s">
        <v>151</v>
      </c>
      <c r="AY2158" s="17" t="s">
        <v>143</v>
      </c>
      <c r="BE2158" s="228">
        <f>IF(N2158="základní",J2158,0)</f>
        <v>0</v>
      </c>
      <c r="BF2158" s="228">
        <f>IF(N2158="snížená",J2158,0)</f>
        <v>0</v>
      </c>
      <c r="BG2158" s="228">
        <f>IF(N2158="zákl. přenesená",J2158,0)</f>
        <v>0</v>
      </c>
      <c r="BH2158" s="228">
        <f>IF(N2158="sníž. přenesená",J2158,0)</f>
        <v>0</v>
      </c>
      <c r="BI2158" s="228">
        <f>IF(N2158="nulová",J2158,0)</f>
        <v>0</v>
      </c>
      <c r="BJ2158" s="17" t="s">
        <v>151</v>
      </c>
      <c r="BK2158" s="228">
        <f>ROUND(I2158*H2158,2)</f>
        <v>0</v>
      </c>
      <c r="BL2158" s="17" t="s">
        <v>2124</v>
      </c>
      <c r="BM2158" s="227" t="s">
        <v>2130</v>
      </c>
    </row>
    <row r="2159" s="2" customFormat="1" ht="6.96" customHeight="1">
      <c r="A2159" s="38"/>
      <c r="B2159" s="66"/>
      <c r="C2159" s="67"/>
      <c r="D2159" s="67"/>
      <c r="E2159" s="67"/>
      <c r="F2159" s="67"/>
      <c r="G2159" s="67"/>
      <c r="H2159" s="67"/>
      <c r="I2159" s="67"/>
      <c r="J2159" s="67"/>
      <c r="K2159" s="67"/>
      <c r="L2159" s="44"/>
      <c r="M2159" s="38"/>
      <c r="O2159" s="38"/>
      <c r="P2159" s="38"/>
      <c r="Q2159" s="38"/>
      <c r="R2159" s="38"/>
      <c r="S2159" s="38"/>
      <c r="T2159" s="38"/>
      <c r="U2159" s="38"/>
      <c r="V2159" s="38"/>
      <c r="W2159" s="38"/>
      <c r="X2159" s="38"/>
      <c r="Y2159" s="38"/>
      <c r="Z2159" s="38"/>
      <c r="AA2159" s="38"/>
      <c r="AB2159" s="38"/>
      <c r="AC2159" s="38"/>
      <c r="AD2159" s="38"/>
      <c r="AE2159" s="38"/>
    </row>
  </sheetData>
  <sheetProtection sheet="1" autoFilter="0" formatColumns="0" formatRows="0" objects="1" scenarios="1" spinCount="100000" saltValue="lbTSkmBNTcqHnxb2ir0ZuF8+rsKtEnHQv5PTPBBInSFxb+AkAgpLf1dqEzO+w0o12vB4KJoJiYFUEjs5swc19Q==" hashValue="GxjOV2f/xi1EvNMtpTHuUW9roCVf9VuxJJ0oaI0WCjexXEIA7hkXRAYiLtkuE8RP4NMwPOi0URkoDD2tukvSaA==" algorithmName="SHA-512" password="CC35"/>
  <autoFilter ref="C152:K2158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2023-08-16T04:27:44Z</dcterms:created>
  <dcterms:modified xsi:type="dcterms:W3CDTF">2023-08-16T04:27:47Z</dcterms:modified>
</cp:coreProperties>
</file>